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10 ГРУДНЯ 2021\ПРОЄКТИ РІШЕНЬ\04.зміни бюджет\"/>
    </mc:Choice>
  </mc:AlternateContent>
  <bookViews>
    <workbookView xWindow="0" yWindow="0" windowWidth="20490" windowHeight="7755" activeTab="1"/>
  </bookViews>
  <sheets>
    <sheet name="дод3" sheetId="1" r:id="rId1"/>
    <sheet name="дод 6" sheetId="13" r:id="rId2"/>
  </sheets>
  <definedNames>
    <definedName name="_xlnm._FilterDatabase" localSheetId="1" hidden="1">'дод 6'!$A$11:$IT$80</definedName>
    <definedName name="_xlnm._FilterDatabase" localSheetId="0" hidden="1">дод3!$Q$1:$Q$112</definedName>
    <definedName name="_xlnm.Print_Titles" localSheetId="1">'дод 6'!$9:$11</definedName>
    <definedName name="_xlnm.Print_Titles" localSheetId="0">дод3!$8:$12</definedName>
    <definedName name="_xlnm.Print_Area" localSheetId="0">дод3!$A$1:$P$111</definedName>
  </definedNames>
  <calcPr calcId="152511"/>
</workbook>
</file>

<file path=xl/calcChain.xml><?xml version="1.0" encoding="utf-8"?>
<calcChain xmlns="http://schemas.openxmlformats.org/spreadsheetml/2006/main">
  <c r="J13" i="13" l="1"/>
  <c r="J12" i="13"/>
  <c r="J25" i="13"/>
  <c r="J24" i="13"/>
  <c r="J58" i="13"/>
  <c r="J57" i="13"/>
  <c r="J76" i="13"/>
  <c r="J75" i="13"/>
  <c r="I13" i="13"/>
  <c r="I12" i="13" s="1"/>
  <c r="I25" i="13"/>
  <c r="I58" i="13"/>
  <c r="I76" i="13"/>
  <c r="I75" i="13" s="1"/>
  <c r="H13" i="13"/>
  <c r="H12" i="13"/>
  <c r="H25" i="13"/>
  <c r="H24" i="13"/>
  <c r="H58" i="13"/>
  <c r="H57" i="13"/>
  <c r="H76" i="13"/>
  <c r="H75" i="13"/>
  <c r="G12" i="13"/>
  <c r="G77" i="13"/>
  <c r="G78" i="13"/>
  <c r="G79" i="13"/>
  <c r="G76" i="13"/>
  <c r="G75" i="13" s="1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3" i="13"/>
  <c r="G22" i="13"/>
  <c r="G21" i="13"/>
  <c r="G20" i="13"/>
  <c r="G19" i="13"/>
  <c r="G18" i="13"/>
  <c r="G17" i="13"/>
  <c r="G16" i="13"/>
  <c r="G15" i="13"/>
  <c r="G14" i="13"/>
  <c r="G13" i="13"/>
  <c r="F14" i="1"/>
  <c r="F13" i="1"/>
  <c r="I14" i="1"/>
  <c r="I13" i="1"/>
  <c r="F28" i="1"/>
  <c r="F27" i="1" s="1"/>
  <c r="I28" i="1"/>
  <c r="I27" i="1" s="1"/>
  <c r="E27" i="1" s="1"/>
  <c r="F85" i="1"/>
  <c r="F84" i="1"/>
  <c r="I85" i="1"/>
  <c r="I84" i="1"/>
  <c r="E103" i="1"/>
  <c r="E106" i="1"/>
  <c r="E105" i="1"/>
  <c r="F102" i="1"/>
  <c r="F101" i="1" s="1"/>
  <c r="G14" i="1"/>
  <c r="G13" i="1"/>
  <c r="G28" i="1"/>
  <c r="G27" i="1"/>
  <c r="G85" i="1"/>
  <c r="G84" i="1"/>
  <c r="G102" i="1"/>
  <c r="G101" i="1"/>
  <c r="H14" i="1"/>
  <c r="H13" i="1" s="1"/>
  <c r="H28" i="1"/>
  <c r="H27" i="1" s="1"/>
  <c r="H85" i="1"/>
  <c r="H84" i="1" s="1"/>
  <c r="H102" i="1"/>
  <c r="H101" i="1" s="1"/>
  <c r="H107" i="1"/>
  <c r="I102" i="1"/>
  <c r="I101" i="1"/>
  <c r="K14" i="1"/>
  <c r="K13" i="1" s="1"/>
  <c r="K28" i="1"/>
  <c r="K27" i="1" s="1"/>
  <c r="K85" i="1"/>
  <c r="K102" i="1"/>
  <c r="K101" i="1" s="1"/>
  <c r="J101" i="1" s="1"/>
  <c r="L14" i="1"/>
  <c r="L13" i="1"/>
  <c r="L28" i="1"/>
  <c r="L27" i="1"/>
  <c r="L85" i="1"/>
  <c r="L84" i="1"/>
  <c r="L102" i="1"/>
  <c r="L101" i="1"/>
  <c r="M14" i="1"/>
  <c r="M13" i="1"/>
  <c r="M28" i="1"/>
  <c r="M27" i="1"/>
  <c r="M85" i="1"/>
  <c r="M84" i="1"/>
  <c r="M102" i="1"/>
  <c r="M101" i="1"/>
  <c r="N14" i="1"/>
  <c r="N13" i="1" s="1"/>
  <c r="N28" i="1"/>
  <c r="N27" i="1" s="1"/>
  <c r="N107" i="1" s="1"/>
  <c r="N85" i="1"/>
  <c r="N84" i="1" s="1"/>
  <c r="N102" i="1"/>
  <c r="N101" i="1" s="1"/>
  <c r="O14" i="1"/>
  <c r="O13" i="1"/>
  <c r="O28" i="1"/>
  <c r="O27" i="1"/>
  <c r="O85" i="1"/>
  <c r="O84" i="1"/>
  <c r="O102" i="1"/>
  <c r="O101" i="1"/>
  <c r="J13" i="1"/>
  <c r="J106" i="1"/>
  <c r="P106" i="1" s="1"/>
  <c r="Q106" i="1"/>
  <c r="J105" i="1"/>
  <c r="P105" i="1"/>
  <c r="J104" i="1"/>
  <c r="P104" i="1" s="1"/>
  <c r="Q104" i="1"/>
  <c r="J103" i="1"/>
  <c r="P103" i="1"/>
  <c r="E100" i="1"/>
  <c r="J100" i="1"/>
  <c r="P100" i="1"/>
  <c r="E99" i="1"/>
  <c r="J99" i="1"/>
  <c r="P99" i="1"/>
  <c r="E98" i="1"/>
  <c r="J98" i="1"/>
  <c r="P98" i="1"/>
  <c r="E97" i="1"/>
  <c r="J97" i="1"/>
  <c r="P97" i="1"/>
  <c r="E96" i="1"/>
  <c r="J96" i="1"/>
  <c r="P96" i="1"/>
  <c r="E95" i="1"/>
  <c r="J95" i="1"/>
  <c r="P95" i="1"/>
  <c r="E94" i="1"/>
  <c r="J94" i="1"/>
  <c r="P94" i="1"/>
  <c r="E93" i="1"/>
  <c r="J93" i="1"/>
  <c r="P93" i="1"/>
  <c r="E92" i="1"/>
  <c r="J92" i="1"/>
  <c r="P92" i="1"/>
  <c r="E91" i="1"/>
  <c r="J91" i="1"/>
  <c r="P91" i="1"/>
  <c r="E90" i="1"/>
  <c r="J90" i="1"/>
  <c r="P90" i="1"/>
  <c r="E89" i="1"/>
  <c r="J89" i="1"/>
  <c r="P89" i="1"/>
  <c r="E88" i="1"/>
  <c r="J88" i="1"/>
  <c r="P88" i="1"/>
  <c r="E87" i="1"/>
  <c r="J87" i="1"/>
  <c r="P87" i="1"/>
  <c r="E86" i="1"/>
  <c r="J86" i="1"/>
  <c r="P86" i="1"/>
  <c r="E85" i="1"/>
  <c r="E83" i="1"/>
  <c r="J83" i="1"/>
  <c r="P83" i="1" s="1"/>
  <c r="E82" i="1"/>
  <c r="J82" i="1"/>
  <c r="P82" i="1" s="1"/>
  <c r="Q82" i="1"/>
  <c r="E81" i="1"/>
  <c r="J81" i="1"/>
  <c r="P81" i="1" s="1"/>
  <c r="E80" i="1"/>
  <c r="J80" i="1"/>
  <c r="P80" i="1" s="1"/>
  <c r="Q80" i="1"/>
  <c r="E79" i="1"/>
  <c r="J79" i="1"/>
  <c r="P79" i="1" s="1"/>
  <c r="E78" i="1"/>
  <c r="J78" i="1"/>
  <c r="P78" i="1" s="1"/>
  <c r="Q78" i="1"/>
  <c r="E77" i="1"/>
  <c r="J77" i="1"/>
  <c r="P77" i="1" s="1"/>
  <c r="E76" i="1"/>
  <c r="J76" i="1"/>
  <c r="P76" i="1" s="1"/>
  <c r="Q76" i="1"/>
  <c r="E75" i="1"/>
  <c r="J75" i="1"/>
  <c r="P75" i="1" s="1"/>
  <c r="E74" i="1"/>
  <c r="J74" i="1"/>
  <c r="P74" i="1" s="1"/>
  <c r="Q74" i="1"/>
  <c r="E73" i="1"/>
  <c r="J73" i="1"/>
  <c r="P73" i="1" s="1"/>
  <c r="E72" i="1"/>
  <c r="J72" i="1"/>
  <c r="P72" i="1" s="1"/>
  <c r="Q72" i="1"/>
  <c r="E71" i="1"/>
  <c r="J71" i="1"/>
  <c r="P71" i="1" s="1"/>
  <c r="E70" i="1"/>
  <c r="J70" i="1"/>
  <c r="P70" i="1" s="1"/>
  <c r="Q70" i="1"/>
  <c r="E69" i="1"/>
  <c r="J69" i="1"/>
  <c r="P69" i="1" s="1"/>
  <c r="E68" i="1"/>
  <c r="J68" i="1"/>
  <c r="P68" i="1" s="1"/>
  <c r="Q68" i="1"/>
  <c r="E67" i="1"/>
  <c r="J67" i="1"/>
  <c r="P67" i="1" s="1"/>
  <c r="E66" i="1"/>
  <c r="J66" i="1"/>
  <c r="P66" i="1" s="1"/>
  <c r="Q66" i="1"/>
  <c r="E65" i="1"/>
  <c r="J65" i="1"/>
  <c r="P65" i="1" s="1"/>
  <c r="E64" i="1"/>
  <c r="J64" i="1"/>
  <c r="P64" i="1" s="1"/>
  <c r="Q64" i="1"/>
  <c r="E63" i="1"/>
  <c r="J63" i="1"/>
  <c r="P63" i="1" s="1"/>
  <c r="E62" i="1"/>
  <c r="J62" i="1"/>
  <c r="P62" i="1" s="1"/>
  <c r="Q62" i="1"/>
  <c r="E61" i="1"/>
  <c r="J61" i="1"/>
  <c r="P61" i="1" s="1"/>
  <c r="E60" i="1"/>
  <c r="Q60" i="1" s="1"/>
  <c r="J60" i="1"/>
  <c r="P60" i="1"/>
  <c r="E59" i="1"/>
  <c r="Q59" i="1" s="1"/>
  <c r="J59" i="1"/>
  <c r="P59" i="1"/>
  <c r="E58" i="1"/>
  <c r="Q58" i="1" s="1"/>
  <c r="J58" i="1"/>
  <c r="P58" i="1"/>
  <c r="E57" i="1"/>
  <c r="Q57" i="1" s="1"/>
  <c r="J57" i="1"/>
  <c r="P57" i="1"/>
  <c r="E56" i="1"/>
  <c r="Q56" i="1" s="1"/>
  <c r="J56" i="1"/>
  <c r="P56" i="1"/>
  <c r="E55" i="1"/>
  <c r="Q55" i="1" s="1"/>
  <c r="J55" i="1"/>
  <c r="P55" i="1"/>
  <c r="E54" i="1"/>
  <c r="Q54" i="1" s="1"/>
  <c r="J54" i="1"/>
  <c r="P54" i="1"/>
  <c r="E53" i="1"/>
  <c r="Q53" i="1" s="1"/>
  <c r="J53" i="1"/>
  <c r="P53" i="1"/>
  <c r="E52" i="1"/>
  <c r="Q52" i="1" s="1"/>
  <c r="J52" i="1"/>
  <c r="P52" i="1"/>
  <c r="E51" i="1"/>
  <c r="Q51" i="1" s="1"/>
  <c r="J51" i="1"/>
  <c r="P51" i="1"/>
  <c r="E50" i="1"/>
  <c r="Q50" i="1" s="1"/>
  <c r="J50" i="1"/>
  <c r="P50" i="1"/>
  <c r="E49" i="1"/>
  <c r="Q49" i="1" s="1"/>
  <c r="J49" i="1"/>
  <c r="P49" i="1"/>
  <c r="E48" i="1"/>
  <c r="Q48" i="1" s="1"/>
  <c r="J48" i="1"/>
  <c r="P48" i="1"/>
  <c r="E47" i="1"/>
  <c r="Q47" i="1" s="1"/>
  <c r="J47" i="1"/>
  <c r="P47" i="1"/>
  <c r="E46" i="1"/>
  <c r="Q46" i="1" s="1"/>
  <c r="J46" i="1"/>
  <c r="P46" i="1"/>
  <c r="E45" i="1"/>
  <c r="Q45" i="1" s="1"/>
  <c r="J45" i="1"/>
  <c r="P45" i="1"/>
  <c r="E44" i="1"/>
  <c r="Q44" i="1" s="1"/>
  <c r="J44" i="1"/>
  <c r="P44" i="1"/>
  <c r="E43" i="1"/>
  <c r="Q43" i="1" s="1"/>
  <c r="J43" i="1"/>
  <c r="P43" i="1"/>
  <c r="E42" i="1"/>
  <c r="Q42" i="1" s="1"/>
  <c r="J42" i="1"/>
  <c r="P42" i="1"/>
  <c r="E41" i="1"/>
  <c r="Q41" i="1" s="1"/>
  <c r="J41" i="1"/>
  <c r="P41" i="1"/>
  <c r="E40" i="1"/>
  <c r="Q40" i="1" s="1"/>
  <c r="J40" i="1"/>
  <c r="P40" i="1"/>
  <c r="E39" i="1"/>
  <c r="Q39" i="1" s="1"/>
  <c r="J39" i="1"/>
  <c r="P39" i="1"/>
  <c r="E38" i="1"/>
  <c r="Q38" i="1" s="1"/>
  <c r="J38" i="1"/>
  <c r="P38" i="1"/>
  <c r="E37" i="1"/>
  <c r="Q37" i="1" s="1"/>
  <c r="J37" i="1"/>
  <c r="P37" i="1"/>
  <c r="E36" i="1"/>
  <c r="Q36" i="1" s="1"/>
  <c r="J36" i="1"/>
  <c r="P36" i="1"/>
  <c r="E35" i="1"/>
  <c r="Q35" i="1" s="1"/>
  <c r="J35" i="1"/>
  <c r="P35" i="1"/>
  <c r="E34" i="1"/>
  <c r="Q34" i="1" s="1"/>
  <c r="J34" i="1"/>
  <c r="P34" i="1"/>
  <c r="E33" i="1"/>
  <c r="Q33" i="1" s="1"/>
  <c r="J33" i="1"/>
  <c r="P33" i="1"/>
  <c r="E32" i="1"/>
  <c r="Q32" i="1" s="1"/>
  <c r="J32" i="1"/>
  <c r="P32" i="1"/>
  <c r="E31" i="1"/>
  <c r="Q31" i="1" s="1"/>
  <c r="J31" i="1"/>
  <c r="P31" i="1"/>
  <c r="E30" i="1"/>
  <c r="Q30" i="1" s="1"/>
  <c r="J30" i="1"/>
  <c r="P30" i="1"/>
  <c r="E29" i="1"/>
  <c r="Q29" i="1" s="1"/>
  <c r="J29" i="1"/>
  <c r="P29" i="1"/>
  <c r="E28" i="1"/>
  <c r="E26" i="1"/>
  <c r="J26" i="1"/>
  <c r="P26" i="1" s="1"/>
  <c r="Q26" i="1" s="1"/>
  <c r="E25" i="1"/>
  <c r="J25" i="1"/>
  <c r="P25" i="1" s="1"/>
  <c r="Q25" i="1" s="1"/>
  <c r="E24" i="1"/>
  <c r="J24" i="1"/>
  <c r="P24" i="1" s="1"/>
  <c r="Q24" i="1" s="1"/>
  <c r="E23" i="1"/>
  <c r="J23" i="1"/>
  <c r="P23" i="1" s="1"/>
  <c r="Q23" i="1" s="1"/>
  <c r="E22" i="1"/>
  <c r="J22" i="1"/>
  <c r="P22" i="1" s="1"/>
  <c r="Q22" i="1" s="1"/>
  <c r="E21" i="1"/>
  <c r="J21" i="1"/>
  <c r="P21" i="1" s="1"/>
  <c r="Q21" i="1" s="1"/>
  <c r="E20" i="1"/>
  <c r="J20" i="1"/>
  <c r="P20" i="1" s="1"/>
  <c r="Q20" i="1" s="1"/>
  <c r="E19" i="1"/>
  <c r="J19" i="1"/>
  <c r="P19" i="1" s="1"/>
  <c r="Q19" i="1" s="1"/>
  <c r="E18" i="1"/>
  <c r="J18" i="1"/>
  <c r="P18" i="1" s="1"/>
  <c r="Q18" i="1" s="1"/>
  <c r="E17" i="1"/>
  <c r="J17" i="1"/>
  <c r="P17" i="1" s="1"/>
  <c r="Q17" i="1" s="1"/>
  <c r="E16" i="1"/>
  <c r="J16" i="1"/>
  <c r="P16" i="1" s="1"/>
  <c r="Q16" i="1" s="1"/>
  <c r="E15" i="1"/>
  <c r="J15" i="1"/>
  <c r="P15" i="1" s="1"/>
  <c r="Q15" i="1" s="1"/>
  <c r="E14" i="1"/>
  <c r="J14" i="1"/>
  <c r="P14" i="1" s="1"/>
  <c r="Q14" i="1" s="1"/>
  <c r="Q87" i="1" l="1"/>
  <c r="Q89" i="1"/>
  <c r="Q91" i="1"/>
  <c r="Q93" i="1"/>
  <c r="Q95" i="1"/>
  <c r="Q97" i="1"/>
  <c r="Q99" i="1"/>
  <c r="M107" i="1"/>
  <c r="Q105" i="1"/>
  <c r="E102" i="1"/>
  <c r="Q103" i="1"/>
  <c r="I107" i="1"/>
  <c r="E13" i="1"/>
  <c r="I24" i="13"/>
  <c r="G25" i="13"/>
  <c r="J80" i="13"/>
  <c r="J28" i="1"/>
  <c r="P28" i="1" s="1"/>
  <c r="Q61" i="1"/>
  <c r="Q63" i="1"/>
  <c r="Q65" i="1"/>
  <c r="Q67" i="1"/>
  <c r="Q69" i="1"/>
  <c r="Q71" i="1"/>
  <c r="Q73" i="1"/>
  <c r="Q75" i="1"/>
  <c r="Q77" i="1"/>
  <c r="Q79" i="1"/>
  <c r="Q81" i="1"/>
  <c r="Q83" i="1"/>
  <c r="Q86" i="1"/>
  <c r="Q88" i="1"/>
  <c r="Q90" i="1"/>
  <c r="Q92" i="1"/>
  <c r="Q94" i="1"/>
  <c r="Q96" i="1"/>
  <c r="Q98" i="1"/>
  <c r="Q100" i="1"/>
  <c r="J102" i="1"/>
  <c r="J27" i="1"/>
  <c r="P27" i="1" s="1"/>
  <c r="Q27" i="1" s="1"/>
  <c r="O107" i="1"/>
  <c r="L107" i="1"/>
  <c r="K84" i="1"/>
  <c r="J84" i="1" s="1"/>
  <c r="J85" i="1"/>
  <c r="G107" i="1"/>
  <c r="F107" i="1"/>
  <c r="E84" i="1"/>
  <c r="G24" i="13"/>
  <c r="H80" i="13"/>
  <c r="I57" i="13"/>
  <c r="G57" i="13" s="1"/>
  <c r="G58" i="13"/>
  <c r="Q85" i="1" l="1"/>
  <c r="P84" i="1"/>
  <c r="Q84" i="1"/>
  <c r="P13" i="1"/>
  <c r="Q28" i="1"/>
  <c r="G80" i="13"/>
  <c r="P85" i="1"/>
  <c r="I80" i="13"/>
  <c r="P102" i="1"/>
  <c r="E101" i="1"/>
  <c r="Q102" i="1"/>
  <c r="K107" i="1"/>
  <c r="J107" i="1" s="1"/>
  <c r="P101" i="1" l="1"/>
  <c r="P107" i="1" s="1"/>
  <c r="P112" i="1" s="1"/>
  <c r="Q13" i="1"/>
  <c r="E107" i="1"/>
  <c r="Q107" i="1" l="1"/>
  <c r="Q101" i="1"/>
</calcChain>
</file>

<file path=xl/sharedStrings.xml><?xml version="1.0" encoding="utf-8"?>
<sst xmlns="http://schemas.openxmlformats.org/spreadsheetml/2006/main" count="684" uniqueCount="359">
  <si>
    <t xml:space="preserve">Додаток 6 </t>
  </si>
  <si>
    <t>до рішення виконкому селищної ради</t>
  </si>
  <si>
    <t xml:space="preserve">Керуючий справами виконавчого комітету </t>
  </si>
  <si>
    <t>Тетяна ЛЕВОШИЧ</t>
  </si>
  <si>
    <t>Додаток 3</t>
  </si>
  <si>
    <t>0617325</t>
  </si>
  <si>
    <t xml:space="preserve">Будівництво споруд, установ та закладів фізичної культури та спорту </t>
  </si>
  <si>
    <t>7325</t>
  </si>
  <si>
    <t>1216011</t>
  </si>
  <si>
    <t>1217330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</si>
  <si>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</si>
  <si>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</si>
  <si>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</si>
  <si>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</si>
  <si>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</si>
  <si>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>Заступник начальника фінансового управління</t>
  </si>
  <si>
    <t>Оксана ПЕРЕРВА</t>
  </si>
  <si>
    <t>Оксана ПЕРЕРРВА</t>
  </si>
  <si>
    <t>Інші заходи у сфері сільського господарства</t>
  </si>
  <si>
    <t>1218230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</si>
  <si>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</si>
  <si>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</si>
  <si>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</si>
  <si>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</si>
  <si>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</si>
  <si>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</si>
  <si>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</si>
  <si>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</si>
  <si>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</si>
  <si>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</si>
  <si>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</si>
  <si>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</si>
  <si>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</si>
  <si>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</si>
  <si>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</si>
  <si>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</si>
  <si>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</si>
  <si>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</si>
  <si>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</si>
  <si>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</si>
  <si>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</si>
  <si>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</si>
  <si>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</si>
  <si>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</si>
  <si>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</si>
  <si>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</si>
  <si>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</si>
  <si>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</si>
  <si>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</si>
  <si>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</si>
  <si>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</si>
  <si>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</si>
  <si>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</si>
  <si>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</si>
  <si>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</si>
  <si>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</si>
  <si>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</si>
  <si>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</si>
  <si>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</si>
  <si>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</si>
  <si>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</si>
  <si>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</si>
  <si>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</si>
  <si>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</si>
  <si>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</si>
  <si>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</si>
  <si>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</si>
  <si>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</si>
  <si>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</si>
  <si>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</si>
  <si>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</si>
  <si>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</si>
  <si>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</si>
  <si>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</si>
  <si>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</si>
  <si>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</si>
  <si>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</si>
  <si>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</si>
  <si>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</si>
  <si>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</si>
  <si>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</si>
  <si>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</si>
  <si>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</si>
  <si>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</si>
  <si>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</si>
  <si>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</si>
  <si>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</si>
  <si>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</si>
  <si>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</si>
  <si>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</si>
  <si>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</si>
  <si>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</si>
  <si>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</si>
  <si>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</si>
  <si>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</si>
  <si>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</si>
  <si>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</si>
  <si>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</si>
  <si>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</si>
  <si>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</si>
  <si>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</si>
  <si>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</si>
  <si>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</si>
  <si>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</si>
  <si>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</si>
  <si>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</si>
  <si>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</si>
  <si>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</si>
  <si>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</si>
  <si>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</si>
  <si>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</si>
  <si>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</si>
  <si>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</si>
  <si>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</si>
  <si>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</si>
  <si>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</si>
  <si>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</si>
  <si>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</si>
  <si>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</si>
  <si>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</si>
  <si>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</si>
  <si>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</si>
  <si>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</si>
  <si>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</si>
  <si>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</si>
  <si>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</si>
  <si>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</si>
  <si>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</si>
  <si>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</si>
  <si>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</si>
  <si>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</si>
  <si>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</si>
  <si>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</si>
  <si>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</si>
  <si>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</si>
  <si>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</si>
  <si>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</si>
  <si>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</si>
  <si>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</si>
  <si>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</si>
  <si>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</si>
  <si>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</si>
  <si>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</si>
  <si>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</si>
  <si>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</si>
  <si>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</si>
  <si>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</si>
  <si>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</si>
  <si>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</si>
  <si>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</si>
  <si>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</si>
  <si>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</si>
  <si>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</si>
  <si>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</si>
  <si>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</si>
  <si>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</si>
  <si>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</si>
  <si>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</si>
  <si>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</si>
  <si>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</si>
  <si>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</si>
  <si>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</si>
  <si>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</si>
  <si>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</si>
  <si>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</si>
  <si>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</si>
  <si>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</si>
  <si>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</si>
  <si>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</si>
  <si>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</si>
  <si>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</si>
  <si>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</si>
  <si>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</si>
  <si>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</si>
  <si>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</si>
  <si>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</si>
  <si>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</si>
  <si>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</si>
  <si>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</si>
  <si>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</si>
  <si>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</si>
  <si>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</si>
  <si>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</si>
  <si>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</si>
  <si>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</si>
  <si>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</si>
  <si>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</si>
  <si>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</si>
  <si>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</si>
  <si>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</si>
  <si>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</si>
  <si>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</si>
  <si>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</si>
  <si>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</si>
  <si>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</si>
  <si>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</si>
  <si>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</si>
  <si>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</si>
  <si>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</si>
  <si>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</si>
  <si>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</si>
  <si>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</si>
  <si>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</si>
  <si>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</si>
  <si>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</si>
  <si>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</si>
  <si>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</si>
  <si>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</si>
  <si>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</si>
  <si>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</si>
  <si>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</si>
  <si>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</si>
  <si>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</si>
  <si>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</si>
  <si>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</si>
  <si>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</si>
  <si>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</si>
  <si>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</si>
  <si>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</si>
  <si>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</si>
  <si>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</si>
  <si>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</si>
  <si>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</si>
  <si>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</si>
  <si>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</si>
  <si>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</si>
  <si>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</si>
  <si>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</si>
  <si>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</si>
  <si>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</si>
  <si>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</si>
  <si>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</si>
  <si>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</si>
  <si>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</si>
  <si>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</si>
  <si>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</si>
  <si>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</si>
  <si>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</si>
  <si>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</si>
  <si>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</si>
  <si>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</si>
  <si>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</si>
  <si>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</si>
  <si>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</si>
  <si>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</si>
  <si>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</si>
  <si>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</si>
  <si>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</si>
  <si>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</si>
  <si>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</si>
  <si>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</si>
  <si>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</si>
  <si>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</si>
  <si>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</si>
  <si>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</si>
  <si>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</si>
  <si>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</si>
  <si>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</si>
  <si>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</si>
  <si>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</si>
  <si>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</si>
  <si>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</si>
  <si>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</si>
  <si>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</si>
  <si>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</si>
  <si>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</si>
  <si>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</si>
  <si>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</si>
  <si>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</si>
  <si>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</si>
  <si>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</si>
  <si>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</si>
  <si>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</si>
  <si>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</si>
  <si>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</si>
  <si>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</si>
  <si>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</si>
  <si>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</si>
  <si>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</si>
  <si>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</si>
  <si>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</si>
  <si>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</si>
  <si>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</si>
  <si>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</si>
  <si>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</si>
  <si>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</si>
  <si>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</si>
  <si>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</si>
  <si>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</si>
  <si>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</si>
  <si>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</si>
  <si>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</si>
  <si>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</si>
  <si>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</si>
  <si>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</si>
  <si>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</si>
  <si>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</si>
  <si>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</si>
  <si>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</si>
  <si>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</si>
  <si>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</si>
  <si>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</si>
  <si>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</si>
  <si>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</si>
  <si>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</si>
  <si>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</si>
  <si>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</si>
  <si>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</si>
  <si>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</si>
  <si>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</si>
  <si>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</si>
  <si>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</si>
  <si>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</si>
  <si>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</si>
  <si>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</si>
  <si>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</si>
  <si>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</si>
  <si>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</si>
  <si>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</si>
  <si>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</si>
  <si>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</si>
  <si>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</si>
  <si>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</si>
  <si>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</si>
  <si>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</si>
  <si>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</si>
  <si>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</si>
  <si>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</si>
  <si>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</si>
  <si>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</si>
  <si>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</si>
  <si>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</si>
  <si>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</si>
  <si>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</si>
  <si>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</si>
  <si>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</si>
  <si>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</si>
  <si>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</si>
  <si>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</si>
  <si>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</si>
  <si>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</si>
  <si>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</si>
  <si>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</si>
  <si>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</si>
  <si>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</si>
  <si>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</si>
  <si>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</si>
  <si>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</si>
  <si>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</si>
  <si>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</si>
  <si>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</si>
  <si>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</si>
  <si>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</si>
  <si>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</si>
  <si>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</si>
  <si>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</si>
  <si>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від 10.12.2021 р.№ 527</t>
  </si>
  <si>
    <t>від 10.12.2021 р. № 527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</si>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</sst>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16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0" xfId="1" applyFont="1"/>
    <xf numFmtId="0" fontId="0" fillId="0" borderId="1" xfId="0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4" fontId="10" fillId="0" borderId="1" xfId="0" quotePrefix="1" applyNumberFormat="1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1" fillId="0" borderId="0" xfId="0" applyNumberFormat="1" applyFont="1"/>
    <xf numFmtId="0" fontId="3" fillId="0" borderId="1" xfId="1" applyFont="1" applyBorder="1" applyAlignment="1">
      <alignment horizontal="center"/>
    </xf>
    <xf numFmtId="4" fontId="0" fillId="0" borderId="1" xfId="0" applyNumberFormat="1" applyFill="1" applyBorder="1" applyAlignment="1">
      <alignment vertical="center" wrapText="1"/>
    </xf>
    <xf numFmtId="0" fontId="12" fillId="0" borderId="0" xfId="2" applyNumberFormat="1" applyFont="1" applyFill="1" applyAlignment="1" applyProtection="1"/>
    <xf numFmtId="0" fontId="14" fillId="0" borderId="2" xfId="1" applyFont="1" applyBorder="1" applyAlignment="1">
      <alignment horizontal="center" wrapText="1"/>
    </xf>
    <xf numFmtId="0" fontId="13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1" applyFont="1" applyAlignment="1">
      <alignment horizontal="center" wrapText="1"/>
    </xf>
    <xf numFmtId="0" fontId="16" fillId="0" borderId="2" xfId="2" applyNumberFormat="1" applyFont="1" applyFill="1" applyBorder="1" applyAlignment="1" applyProtection="1">
      <alignment horizontal="center"/>
    </xf>
    <xf numFmtId="0" fontId="12" fillId="0" borderId="2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0" fontId="12" fillId="0" borderId="2" xfId="2" applyNumberFormat="1" applyFont="1" applyFill="1" applyBorder="1" applyAlignment="1" applyProtection="1">
      <alignment horizontal="right" vertical="center"/>
    </xf>
    <xf numFmtId="0" fontId="17" fillId="0" borderId="1" xfId="2" applyFont="1" applyBorder="1" applyAlignment="1">
      <alignment horizontal="center" vertical="top" wrapText="1"/>
    </xf>
    <xf numFmtId="0" fontId="9" fillId="0" borderId="1" xfId="0" quotePrefix="1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4" fontId="3" fillId="0" borderId="4" xfId="1" applyNumberFormat="1" applyFont="1" applyBorder="1" applyAlignment="1">
      <alignment vertical="center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3" fillId="0" borderId="5" xfId="1" applyNumberFormat="1" applyFont="1" applyBorder="1" applyAlignment="1">
      <alignment vertical="center"/>
    </xf>
    <xf numFmtId="4" fontId="9" fillId="0" borderId="1" xfId="0" quotePrefix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vertical="center"/>
    </xf>
    <xf numFmtId="2" fontId="3" fillId="0" borderId="6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6" xfId="1" applyFont="1" applyBorder="1" applyAlignment="1">
      <alignment horizontal="left" wrapText="1"/>
    </xf>
    <xf numFmtId="49" fontId="3" fillId="0" borderId="3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49" fontId="3" fillId="0" borderId="5" xfId="1" quotePrefix="1" applyNumberFormat="1" applyFont="1" applyFill="1" applyBorder="1" applyAlignment="1">
      <alignment horizontal="center" vertical="center" wrapText="1"/>
    </xf>
    <xf numFmtId="4" fontId="9" fillId="0" borderId="5" xfId="0" quotePrefix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9" fillId="0" borderId="4" xfId="1" quotePrefix="1" applyFont="1" applyFill="1" applyBorder="1" applyAlignment="1">
      <alignment horizontal="left" vertical="center" wrapText="1"/>
    </xf>
    <xf numFmtId="0" fontId="9" fillId="0" borderId="4" xfId="0" quotePrefix="1" applyFont="1" applyBorder="1" applyAlignment="1">
      <alignment horizontal="center" vertical="center" wrapText="1"/>
    </xf>
    <xf numFmtId="4" fontId="9" fillId="0" borderId="4" xfId="0" quotePrefix="1" applyNumberFormat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4" fontId="9" fillId="0" borderId="5" xfId="0" quotePrefix="1" applyNumberFormat="1" applyFont="1" applyBorder="1" applyAlignment="1">
      <alignment vertical="center" wrapText="1"/>
    </xf>
    <xf numFmtId="0" fontId="3" fillId="0" borderId="5" xfId="1" applyFont="1" applyBorder="1" applyAlignment="1">
      <alignment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4" xfId="2" applyNumberFormat="1" applyFont="1" applyFill="1" applyBorder="1" applyAlignment="1" applyProtection="1">
      <alignment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vertical="center" wrapText="1"/>
    </xf>
    <xf numFmtId="0" fontId="10" fillId="0" borderId="3" xfId="2" applyNumberFormat="1" applyFont="1" applyFill="1" applyBorder="1" applyAlignment="1" applyProtection="1">
      <alignment horizontal="center" vertical="top" wrapText="1"/>
    </xf>
    <xf numFmtId="0" fontId="9" fillId="0" borderId="3" xfId="2" applyNumberFormat="1" applyFont="1" applyFill="1" applyBorder="1" applyAlignment="1" applyProtection="1">
      <alignment horizontal="center" vertical="top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4" fillId="0" borderId="0" xfId="2" applyNumberFormat="1" applyFont="1" applyFill="1" applyAlignment="1" applyProtection="1">
      <alignment horizontal="left" vertical="center"/>
    </xf>
    <xf numFmtId="0" fontId="8" fillId="0" borderId="0" xfId="2" applyNumberFormat="1" applyFont="1" applyFill="1" applyAlignment="1" applyProtection="1">
      <alignment horizontal="left" vertical="center" wrapText="1"/>
    </xf>
    <xf numFmtId="0" fontId="8" fillId="0" borderId="0" xfId="2" applyNumberFormat="1" applyFont="1" applyFill="1" applyAlignment="1" applyProtection="1">
      <alignment horizontal="left" vertical="center"/>
    </xf>
    <xf numFmtId="0" fontId="9" fillId="0" borderId="4" xfId="2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center" vertical="center" wrapText="1"/>
    </xf>
    <xf numFmtId="2" fontId="9" fillId="0" borderId="3" xfId="1" applyNumberFormat="1" applyFont="1" applyFill="1" applyBorder="1" applyAlignment="1">
      <alignment horizontal="left" vertical="center" wrapText="1"/>
    </xf>
    <xf numFmtId="4" fontId="9" fillId="0" borderId="5" xfId="2" applyNumberFormat="1" applyFont="1" applyFill="1" applyBorder="1" applyAlignment="1" applyProtection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4" fontId="9" fillId="0" borderId="3" xfId="2" applyNumberFormat="1" applyFont="1" applyFill="1" applyBorder="1" applyAlignment="1" applyProtection="1">
      <alignment vertical="center" wrapText="1"/>
    </xf>
    <xf numFmtId="2" fontId="9" fillId="0" borderId="1" xfId="1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3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13" fillId="0" borderId="0" xfId="2" applyNumberFormat="1" applyFont="1" applyFill="1" applyBorder="1" applyAlignment="1" applyProtection="1">
      <alignment horizontal="center" vertical="top" wrapText="1"/>
    </xf>
    <xf numFmtId="0" fontId="17" fillId="0" borderId="4" xfId="2" applyNumberFormat="1" applyFont="1" applyFill="1" applyBorder="1" applyAlignment="1" applyProtection="1">
      <alignment horizontal="center" vertical="top" wrapText="1"/>
    </xf>
    <xf numFmtId="0" fontId="17" fillId="0" borderId="3" xfId="2" applyNumberFormat="1" applyFont="1" applyFill="1" applyBorder="1" applyAlignment="1" applyProtection="1">
      <alignment horizontal="center" vertical="top" wrapText="1"/>
    </xf>
    <xf numFmtId="0" fontId="17" fillId="0" borderId="4" xfId="2" applyFont="1" applyBorder="1" applyAlignment="1">
      <alignment horizontal="center" vertical="top" wrapText="1"/>
    </xf>
    <xf numFmtId="0" fontId="17" fillId="0" borderId="3" xfId="2" applyFont="1" applyBorder="1" applyAlignment="1">
      <alignment horizontal="center" vertical="top" wrapText="1"/>
    </xf>
    <xf numFmtId="0" fontId="17" fillId="0" borderId="4" xfId="2" applyNumberFormat="1" applyFont="1" applyFill="1" applyBorder="1" applyAlignment="1" applyProtection="1">
      <alignment vertical="top" wrapText="1"/>
    </xf>
    <xf numFmtId="0" fontId="17" fillId="0" borderId="3" xfId="2" applyNumberFormat="1" applyFont="1" applyFill="1" applyBorder="1" applyAlignment="1" applyProtection="1">
      <alignment vertical="top" wrapText="1"/>
    </xf>
    <xf numFmtId="0" fontId="17" fillId="0" borderId="7" xfId="2" applyFont="1" applyBorder="1" applyAlignment="1">
      <alignment horizontal="center" vertical="top" wrapText="1"/>
    </xf>
    <xf numFmtId="0" fontId="17" fillId="0" borderId="8" xfId="2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topLeftCell="E1" zoomScaleNormal="100" zoomScaleSheetLayoutView="100" workbookViewId="0">
      <selection activeCell="E8" sqref="E8:I8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4</v>
      </c>
    </row>
    <row r="2" spans="1:17" x14ac:dyDescent="0.2">
      <c r="M2" s="111" t="s">
        <v>1</v>
      </c>
    </row>
    <row r="3" spans="1:17" x14ac:dyDescent="0.2">
      <c r="M3" t="s">
        <v>357</v>
      </c>
    </row>
    <row r="5" spans="1:17" x14ac:dyDescent="0.2">
      <c r="A5" s="125" t="s">
        <v>282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</row>
    <row r="6" spans="1:17" x14ac:dyDescent="0.2">
      <c r="A6" s="124">
        <v>21547000000</v>
      </c>
      <c r="B6" s="124"/>
      <c r="D6" s="33"/>
      <c r="E6" s="33"/>
      <c r="F6" s="33"/>
      <c r="G6" s="33"/>
      <c r="H6" s="33" t="s">
        <v>358</v>
      </c>
      <c r="I6" s="33"/>
      <c r="J6" s="33"/>
      <c r="K6" s="33"/>
      <c r="L6" s="33"/>
      <c r="M6" s="33"/>
      <c r="N6" s="33"/>
      <c r="O6" s="33"/>
      <c r="P6" s="33"/>
    </row>
    <row r="7" spans="1:17" x14ac:dyDescent="0.2">
      <c r="A7" s="20" t="s">
        <v>242</v>
      </c>
      <c r="C7" s="23"/>
      <c r="P7" s="1" t="s">
        <v>27</v>
      </c>
    </row>
    <row r="8" spans="1:17" x14ac:dyDescent="0.2">
      <c r="A8" s="127" t="s">
        <v>28</v>
      </c>
      <c r="B8" s="127" t="s">
        <v>29</v>
      </c>
      <c r="C8" s="127" t="s">
        <v>30</v>
      </c>
      <c r="D8" s="122" t="s">
        <v>31</v>
      </c>
      <c r="E8" s="122" t="s">
        <v>32</v>
      </c>
      <c r="F8" s="122"/>
      <c r="G8" s="122"/>
      <c r="H8" s="122"/>
      <c r="I8" s="122"/>
      <c r="J8" s="122" t="s">
        <v>39</v>
      </c>
      <c r="K8" s="122"/>
      <c r="L8" s="122"/>
      <c r="M8" s="122"/>
      <c r="N8" s="122"/>
      <c r="O8" s="122"/>
      <c r="P8" s="123" t="s">
        <v>41</v>
      </c>
    </row>
    <row r="9" spans="1:17" x14ac:dyDescent="0.2">
      <c r="A9" s="122"/>
      <c r="B9" s="122"/>
      <c r="C9" s="122"/>
      <c r="D9" s="122"/>
      <c r="E9" s="123" t="s">
        <v>33</v>
      </c>
      <c r="F9" s="122" t="s">
        <v>34</v>
      </c>
      <c r="G9" s="122" t="s">
        <v>35</v>
      </c>
      <c r="H9" s="122"/>
      <c r="I9" s="122" t="s">
        <v>38</v>
      </c>
      <c r="J9" s="123" t="s">
        <v>33</v>
      </c>
      <c r="K9" s="122" t="s">
        <v>40</v>
      </c>
      <c r="L9" s="122" t="s">
        <v>34</v>
      </c>
      <c r="M9" s="122" t="s">
        <v>35</v>
      </c>
      <c r="N9" s="122"/>
      <c r="O9" s="122" t="s">
        <v>38</v>
      </c>
      <c r="P9" s="122"/>
    </row>
    <row r="10" spans="1:17" x14ac:dyDescent="0.2">
      <c r="A10" s="122"/>
      <c r="B10" s="122"/>
      <c r="C10" s="122"/>
      <c r="D10" s="122"/>
      <c r="E10" s="122"/>
      <c r="F10" s="122"/>
      <c r="G10" s="122" t="s">
        <v>36</v>
      </c>
      <c r="H10" s="122" t="s">
        <v>37</v>
      </c>
      <c r="I10" s="122"/>
      <c r="J10" s="122"/>
      <c r="K10" s="122"/>
      <c r="L10" s="122"/>
      <c r="M10" s="122" t="s">
        <v>36</v>
      </c>
      <c r="N10" s="122" t="s">
        <v>37</v>
      </c>
      <c r="O10" s="122"/>
      <c r="P10" s="122"/>
    </row>
    <row r="11" spans="1:17" ht="44.25" customHeight="1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42</v>
      </c>
      <c r="B13" s="6"/>
      <c r="C13" s="7"/>
      <c r="D13" s="8" t="s">
        <v>43</v>
      </c>
      <c r="E13" s="14">
        <f>F13+I13</f>
        <v>95841.27</v>
      </c>
      <c r="F13" s="10">
        <f>F14</f>
        <v>95841.27</v>
      </c>
      <c r="G13" s="10">
        <f>G14</f>
        <v>33762.99</v>
      </c>
      <c r="H13" s="10">
        <f>H14</f>
        <v>-1700</v>
      </c>
      <c r="I13" s="10">
        <f>I14</f>
        <v>0</v>
      </c>
      <c r="J13" s="9">
        <f>K13+L13</f>
        <v>-138156</v>
      </c>
      <c r="K13" s="10">
        <f>K14</f>
        <v>-138156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-138156</v>
      </c>
      <c r="P13" s="9">
        <f>E13+J13</f>
        <v>-42314.729999999996</v>
      </c>
      <c r="Q13" s="21">
        <f>SUM(E13:P13)</f>
        <v>-233037.2</v>
      </c>
    </row>
    <row r="14" spans="1:17" x14ac:dyDescent="0.2">
      <c r="A14" s="5" t="s">
        <v>44</v>
      </c>
      <c r="B14" s="6"/>
      <c r="C14" s="7"/>
      <c r="D14" s="8" t="s">
        <v>43</v>
      </c>
      <c r="E14" s="14">
        <f>F14+I14</f>
        <v>95841.27</v>
      </c>
      <c r="F14" s="10">
        <f>SUM(F15:F26)</f>
        <v>95841.27</v>
      </c>
      <c r="G14" s="10">
        <f>SUM(G15:G26)</f>
        <v>33762.99</v>
      </c>
      <c r="H14" s="10">
        <f>SUM(H15:H26)</f>
        <v>-1700</v>
      </c>
      <c r="I14" s="10">
        <f>SUM(I15:I26)</f>
        <v>0</v>
      </c>
      <c r="J14" s="9">
        <f>K14+L14</f>
        <v>-138156</v>
      </c>
      <c r="K14" s="10">
        <f>SUM(K15:K26)</f>
        <v>-138156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-138156</v>
      </c>
      <c r="P14" s="9">
        <f t="shared" ref="P14:P82" si="0">E14+J14</f>
        <v>-42314.729999999996</v>
      </c>
      <c r="Q14" s="21">
        <f t="shared" ref="Q14:Q77" si="1">SUM(E14:P14)</f>
        <v>-233037.2</v>
      </c>
    </row>
    <row r="15" spans="1:17" ht="51" x14ac:dyDescent="0.2">
      <c r="A15" s="11" t="s">
        <v>45</v>
      </c>
      <c r="B15" s="11" t="s">
        <v>47</v>
      </c>
      <c r="C15" s="12" t="s">
        <v>46</v>
      </c>
      <c r="D15" s="13" t="s">
        <v>48</v>
      </c>
      <c r="E15" s="14">
        <f>F15+I15</f>
        <v>92135</v>
      </c>
      <c r="F15" s="15">
        <v>92135</v>
      </c>
      <c r="G15" s="15"/>
      <c r="H15" s="15">
        <v>-1700</v>
      </c>
      <c r="I15" s="15"/>
      <c r="J15" s="14">
        <f>L15+O15</f>
        <v>52500</v>
      </c>
      <c r="K15" s="15">
        <v>52500</v>
      </c>
      <c r="L15" s="15"/>
      <c r="M15" s="15"/>
      <c r="N15" s="15"/>
      <c r="O15" s="15">
        <v>52500</v>
      </c>
      <c r="P15" s="14">
        <f t="shared" si="0"/>
        <v>144635</v>
      </c>
      <c r="Q15" s="21">
        <f t="shared" si="1"/>
        <v>484705</v>
      </c>
    </row>
    <row r="16" spans="1:17" hidden="1" x14ac:dyDescent="0.2">
      <c r="A16" s="11" t="s">
        <v>49</v>
      </c>
      <c r="B16" s="11" t="s">
        <v>51</v>
      </c>
      <c r="C16" s="12" t="s">
        <v>50</v>
      </c>
      <c r="D16" s="13" t="s">
        <v>52</v>
      </c>
      <c r="E16" s="14">
        <f t="shared" ref="E16:E7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267</v>
      </c>
      <c r="B17" s="11">
        <v>6017</v>
      </c>
      <c r="C17" s="34" t="s">
        <v>215</v>
      </c>
      <c r="D17" s="13" t="s">
        <v>268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x14ac:dyDescent="0.2">
      <c r="A18" s="31" t="s">
        <v>257</v>
      </c>
      <c r="B18" s="11" t="s">
        <v>222</v>
      </c>
      <c r="C18" s="12" t="s">
        <v>221</v>
      </c>
      <c r="D18" s="13" t="s">
        <v>223</v>
      </c>
      <c r="E18" s="14">
        <f>F18+I18</f>
        <v>0</v>
      </c>
      <c r="F18" s="15"/>
      <c r="G18" s="15"/>
      <c r="H18" s="15"/>
      <c r="I18" s="15"/>
      <c r="J18" s="14">
        <f t="shared" si="3"/>
        <v>-190656</v>
      </c>
      <c r="K18" s="15">
        <v>-190656</v>
      </c>
      <c r="L18" s="15"/>
      <c r="M18" s="15"/>
      <c r="N18" s="15"/>
      <c r="O18" s="15">
        <v>-190656</v>
      </c>
      <c r="P18" s="14">
        <f t="shared" si="0"/>
        <v>-190656</v>
      </c>
      <c r="Q18" s="21">
        <f t="shared" si="1"/>
        <v>-762624</v>
      </c>
    </row>
    <row r="19" spans="1:17" hidden="1" x14ac:dyDescent="0.2">
      <c r="A19" s="31" t="s">
        <v>269</v>
      </c>
      <c r="B19" s="11" t="s">
        <v>280</v>
      </c>
      <c r="C19" s="12" t="s">
        <v>204</v>
      </c>
      <c r="D19" s="13" t="s">
        <v>281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1" t="s">
        <v>289</v>
      </c>
      <c r="B20" s="11" t="s">
        <v>290</v>
      </c>
      <c r="C20" s="12" t="s">
        <v>208</v>
      </c>
      <c r="D20" s="13" t="s">
        <v>291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31" t="s">
        <v>292</v>
      </c>
      <c r="B21" s="11" t="s">
        <v>293</v>
      </c>
      <c r="C21" s="12" t="s">
        <v>294</v>
      </c>
      <c r="D21" s="13" t="s">
        <v>295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x14ac:dyDescent="0.2">
      <c r="A22" s="11" t="s">
        <v>56</v>
      </c>
      <c r="B22" s="11" t="s">
        <v>58</v>
      </c>
      <c r="C22" s="12" t="s">
        <v>57</v>
      </c>
      <c r="D22" s="13" t="s">
        <v>59</v>
      </c>
      <c r="E22" s="14">
        <f t="shared" si="2"/>
        <v>20000</v>
      </c>
      <c r="F22" s="15">
        <v>20000</v>
      </c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20000</v>
      </c>
      <c r="Q22" s="21">
        <f t="shared" si="1"/>
        <v>60000</v>
      </c>
    </row>
    <row r="23" spans="1:17" ht="25.5" hidden="1" x14ac:dyDescent="0.2">
      <c r="A23" s="11" t="s">
        <v>277</v>
      </c>
      <c r="B23" s="11" t="s">
        <v>278</v>
      </c>
      <c r="C23" s="12" t="s">
        <v>208</v>
      </c>
      <c r="D23" s="13" t="s">
        <v>279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x14ac:dyDescent="0.2">
      <c r="A24" s="11" t="s">
        <v>63</v>
      </c>
      <c r="B24" s="11" t="s">
        <v>65</v>
      </c>
      <c r="C24" s="12" t="s">
        <v>64</v>
      </c>
      <c r="D24" s="13" t="s">
        <v>66</v>
      </c>
      <c r="E24" s="14">
        <f t="shared" si="2"/>
        <v>-44900</v>
      </c>
      <c r="F24" s="15">
        <v>-44900</v>
      </c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-44900</v>
      </c>
      <c r="Q24" s="21">
        <f t="shared" si="1"/>
        <v>-134700</v>
      </c>
    </row>
    <row r="25" spans="1:17" x14ac:dyDescent="0.2">
      <c r="A25" s="11" t="s">
        <v>67</v>
      </c>
      <c r="B25" s="11" t="s">
        <v>68</v>
      </c>
      <c r="C25" s="12" t="s">
        <v>64</v>
      </c>
      <c r="D25" s="13" t="s">
        <v>69</v>
      </c>
      <c r="E25" s="14">
        <f t="shared" si="2"/>
        <v>28606.27</v>
      </c>
      <c r="F25" s="15">
        <v>28606.27</v>
      </c>
      <c r="G25" s="15">
        <v>33762.99</v>
      </c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28606.27</v>
      </c>
      <c r="Q25" s="21">
        <f t="shared" si="1"/>
        <v>119581.8</v>
      </c>
    </row>
    <row r="26" spans="1:17" hidden="1" x14ac:dyDescent="0.2">
      <c r="A26" s="11" t="s">
        <v>70</v>
      </c>
      <c r="B26" s="11" t="s">
        <v>71</v>
      </c>
      <c r="C26" s="12" t="s">
        <v>64</v>
      </c>
      <c r="D26" s="13" t="s">
        <v>72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73</v>
      </c>
      <c r="B27" s="6"/>
      <c r="C27" s="7"/>
      <c r="D27" s="8" t="s">
        <v>243</v>
      </c>
      <c r="E27" s="14">
        <f t="shared" si="2"/>
        <v>-690489.27</v>
      </c>
      <c r="F27" s="10">
        <f>F28</f>
        <v>-651489.27</v>
      </c>
      <c r="G27" s="10">
        <f>G28</f>
        <v>-100187</v>
      </c>
      <c r="H27" s="10">
        <f>H28</f>
        <v>-115463.26</v>
      </c>
      <c r="I27" s="10">
        <f>I28</f>
        <v>-39000</v>
      </c>
      <c r="J27" s="9">
        <f>K27+L27</f>
        <v>68982.25</v>
      </c>
      <c r="K27" s="10">
        <f>K28</f>
        <v>68982.25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68982.25</v>
      </c>
      <c r="P27" s="9">
        <f t="shared" si="0"/>
        <v>-621507.02</v>
      </c>
      <c r="Q27" s="21">
        <f t="shared" si="1"/>
        <v>-2011189.07</v>
      </c>
    </row>
    <row r="28" spans="1:17" x14ac:dyDescent="0.2">
      <c r="A28" s="5" t="s">
        <v>74</v>
      </c>
      <c r="B28" s="6"/>
      <c r="C28" s="7"/>
      <c r="D28" s="8" t="s">
        <v>243</v>
      </c>
      <c r="E28" s="14">
        <f t="shared" si="2"/>
        <v>-690489.27</v>
      </c>
      <c r="F28" s="10">
        <f>SUM(F29:F82)</f>
        <v>-651489.27</v>
      </c>
      <c r="G28" s="10">
        <f>SUM(G29:G82)</f>
        <v>-100187</v>
      </c>
      <c r="H28" s="10">
        <f>SUM(H29:H82)</f>
        <v>-115463.26</v>
      </c>
      <c r="I28" s="10">
        <f>SUM(I29:I82)</f>
        <v>-39000</v>
      </c>
      <c r="J28" s="9">
        <f>K28+L28</f>
        <v>68982.25</v>
      </c>
      <c r="K28" s="10">
        <f>SUM(K29:K83)</f>
        <v>68982.25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68982.25</v>
      </c>
      <c r="P28" s="9">
        <f t="shared" si="0"/>
        <v>-621507.02</v>
      </c>
      <c r="Q28" s="21">
        <f t="shared" si="1"/>
        <v>-2011189.07</v>
      </c>
    </row>
    <row r="29" spans="1:17" ht="25.5" x14ac:dyDescent="0.2">
      <c r="A29" s="11" t="s">
        <v>75</v>
      </c>
      <c r="B29" s="11" t="s">
        <v>76</v>
      </c>
      <c r="C29" s="12" t="s">
        <v>46</v>
      </c>
      <c r="D29" s="13" t="s">
        <v>244</v>
      </c>
      <c r="E29" s="14">
        <f t="shared" si="2"/>
        <v>0</v>
      </c>
      <c r="F29" s="15"/>
      <c r="G29" s="15"/>
      <c r="H29" s="15">
        <v>-2600</v>
      </c>
      <c r="I29" s="15"/>
      <c r="J29" s="14">
        <f t="shared" ref="J29:J92" si="4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-2600</v>
      </c>
    </row>
    <row r="30" spans="1:17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f t="shared" si="2"/>
        <v>-35150</v>
      </c>
      <c r="F30" s="15">
        <v>-35150</v>
      </c>
      <c r="G30" s="15">
        <v>55776</v>
      </c>
      <c r="H30" s="15">
        <v>-60968.99</v>
      </c>
      <c r="I30" s="15"/>
      <c r="J30" s="14">
        <f t="shared" si="4"/>
        <v>8500</v>
      </c>
      <c r="K30" s="15">
        <v>8500</v>
      </c>
      <c r="L30" s="15"/>
      <c r="M30" s="15"/>
      <c r="N30" s="15"/>
      <c r="O30" s="15">
        <v>8500</v>
      </c>
      <c r="P30" s="14">
        <f t="shared" si="0"/>
        <v>-26650</v>
      </c>
      <c r="Q30" s="21">
        <f t="shared" si="1"/>
        <v>-76642.989999999991</v>
      </c>
    </row>
    <row r="31" spans="1:17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f t="shared" si="2"/>
        <v>-148506.26999999999</v>
      </c>
      <c r="F31" s="15">
        <v>-148506.26999999999</v>
      </c>
      <c r="G31" s="15">
        <v>-154800</v>
      </c>
      <c r="H31" s="15">
        <v>6293.73</v>
      </c>
      <c r="I31" s="15"/>
      <c r="J31" s="14">
        <f t="shared" si="4"/>
        <v>49900</v>
      </c>
      <c r="K31" s="15">
        <v>49900</v>
      </c>
      <c r="L31" s="15"/>
      <c r="M31" s="15"/>
      <c r="N31" s="15"/>
      <c r="O31" s="15">
        <v>49900</v>
      </c>
      <c r="P31" s="14">
        <f t="shared" si="0"/>
        <v>-98606.26999999999</v>
      </c>
      <c r="Q31" s="21">
        <f t="shared" si="1"/>
        <v>-394425.07999999996</v>
      </c>
    </row>
    <row r="32" spans="1:17" ht="25.5" hidden="1" x14ac:dyDescent="0.2">
      <c r="A32" s="11" t="s">
        <v>85</v>
      </c>
      <c r="B32" s="11" t="s">
        <v>86</v>
      </c>
      <c r="C32" s="12" t="s">
        <v>82</v>
      </c>
      <c r="D32" s="13" t="s">
        <v>84</v>
      </c>
      <c r="E32" s="14">
        <f t="shared" si="2"/>
        <v>0</v>
      </c>
      <c r="F32" s="15"/>
      <c r="G32" s="15"/>
      <c r="H32" s="15"/>
      <c r="I32" s="15"/>
      <c r="J32" s="14">
        <f t="shared" si="4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284</v>
      </c>
      <c r="B33" s="11" t="s">
        <v>285</v>
      </c>
      <c r="C33" s="12" t="s">
        <v>82</v>
      </c>
      <c r="D33" s="13" t="s">
        <v>84</v>
      </c>
      <c r="E33" s="14">
        <f t="shared" si="2"/>
        <v>0</v>
      </c>
      <c r="F33" s="15"/>
      <c r="G33" s="15"/>
      <c r="H33" s="15"/>
      <c r="I33" s="15"/>
      <c r="J33" s="14">
        <f t="shared" si="4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hidden="1" x14ac:dyDescent="0.2">
      <c r="A34" s="11" t="s">
        <v>87</v>
      </c>
      <c r="B34" s="11" t="s">
        <v>89</v>
      </c>
      <c r="C34" s="12" t="s">
        <v>88</v>
      </c>
      <c r="D34" s="13" t="s">
        <v>90</v>
      </c>
      <c r="E34" s="14">
        <f t="shared" si="2"/>
        <v>0</v>
      </c>
      <c r="F34" s="15"/>
      <c r="G34" s="15"/>
      <c r="H34" s="15"/>
      <c r="I34" s="15"/>
      <c r="J34" s="14">
        <f t="shared" si="4"/>
        <v>0</v>
      </c>
      <c r="K34" s="15"/>
      <c r="L34" s="15"/>
      <c r="M34" s="15"/>
      <c r="N34" s="15"/>
      <c r="O34" s="15"/>
      <c r="P34" s="14">
        <f t="shared" si="0"/>
        <v>0</v>
      </c>
      <c r="Q34" s="21">
        <f t="shared" si="1"/>
        <v>0</v>
      </c>
    </row>
    <row r="35" spans="1:17" hidden="1" x14ac:dyDescent="0.2">
      <c r="A35" s="11" t="s">
        <v>91</v>
      </c>
      <c r="B35" s="11" t="s">
        <v>92</v>
      </c>
      <c r="C35" s="12" t="s">
        <v>88</v>
      </c>
      <c r="D35" s="13" t="s">
        <v>93</v>
      </c>
      <c r="E35" s="14">
        <f t="shared" si="2"/>
        <v>0</v>
      </c>
      <c r="F35" s="15"/>
      <c r="G35" s="15"/>
      <c r="H35" s="15"/>
      <c r="I35" s="15"/>
      <c r="J35" s="14">
        <f t="shared" si="4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x14ac:dyDescent="0.2">
      <c r="A36" s="11" t="s">
        <v>94</v>
      </c>
      <c r="B36" s="11" t="s">
        <v>96</v>
      </c>
      <c r="C36" s="12" t="s">
        <v>95</v>
      </c>
      <c r="D36" s="13" t="s">
        <v>97</v>
      </c>
      <c r="E36" s="14">
        <f t="shared" si="2"/>
        <v>26650</v>
      </c>
      <c r="F36" s="15">
        <v>26650</v>
      </c>
      <c r="G36" s="15">
        <v>21837</v>
      </c>
      <c r="H36" s="15">
        <v>-25000</v>
      </c>
      <c r="I36" s="15"/>
      <c r="J36" s="14">
        <f t="shared" si="4"/>
        <v>0</v>
      </c>
      <c r="K36" s="15"/>
      <c r="L36" s="15"/>
      <c r="M36" s="15"/>
      <c r="N36" s="15"/>
      <c r="O36" s="15"/>
      <c r="P36" s="14">
        <f t="shared" si="0"/>
        <v>26650</v>
      </c>
      <c r="Q36" s="21">
        <f t="shared" si="1"/>
        <v>76787</v>
      </c>
    </row>
    <row r="37" spans="1:17" hidden="1" x14ac:dyDescent="0.2">
      <c r="A37" s="11" t="s">
        <v>98</v>
      </c>
      <c r="B37" s="11" t="s">
        <v>99</v>
      </c>
      <c r="C37" s="12" t="s">
        <v>95</v>
      </c>
      <c r="D37" s="13" t="s">
        <v>100</v>
      </c>
      <c r="E37" s="14">
        <f t="shared" si="2"/>
        <v>0</v>
      </c>
      <c r="F37" s="15"/>
      <c r="G37" s="15"/>
      <c r="H37" s="15"/>
      <c r="I37" s="15"/>
      <c r="J37" s="14">
        <f t="shared" si="4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101</v>
      </c>
      <c r="B38" s="11" t="s">
        <v>102</v>
      </c>
      <c r="C38" s="12" t="s">
        <v>95</v>
      </c>
      <c r="D38" s="13" t="s">
        <v>103</v>
      </c>
      <c r="E38" s="14">
        <f t="shared" si="2"/>
        <v>0</v>
      </c>
      <c r="F38" s="15"/>
      <c r="G38" s="15"/>
      <c r="H38" s="15"/>
      <c r="I38" s="15"/>
      <c r="J38" s="14">
        <f t="shared" si="4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104</v>
      </c>
      <c r="B39" s="11" t="s">
        <v>105</v>
      </c>
      <c r="C39" s="12" t="s">
        <v>95</v>
      </c>
      <c r="D39" s="13" t="s">
        <v>106</v>
      </c>
      <c r="E39" s="14">
        <f t="shared" si="2"/>
        <v>0</v>
      </c>
      <c r="F39" s="15"/>
      <c r="G39" s="15"/>
      <c r="H39" s="15"/>
      <c r="I39" s="15"/>
      <c r="J39" s="14">
        <f t="shared" si="4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248</v>
      </c>
      <c r="B40" s="11">
        <v>1171</v>
      </c>
      <c r="C40" s="12" t="s">
        <v>95</v>
      </c>
      <c r="D40" s="13" t="s">
        <v>249</v>
      </c>
      <c r="E40" s="14">
        <f t="shared" si="2"/>
        <v>0</v>
      </c>
      <c r="F40" s="15"/>
      <c r="G40" s="15"/>
      <c r="H40" s="15"/>
      <c r="I40" s="15"/>
      <c r="J40" s="14">
        <f t="shared" si="4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22</v>
      </c>
      <c r="B41" s="11">
        <v>1172</v>
      </c>
      <c r="C41" s="12" t="s">
        <v>95</v>
      </c>
      <c r="D41" s="13" t="s">
        <v>23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x14ac:dyDescent="0.2">
      <c r="A42" s="11" t="s">
        <v>354</v>
      </c>
      <c r="B42" s="11">
        <v>1181</v>
      </c>
      <c r="C42" s="12" t="s">
        <v>95</v>
      </c>
      <c r="D42" s="13" t="s">
        <v>355</v>
      </c>
      <c r="E42" s="14">
        <f t="shared" si="2"/>
        <v>1162</v>
      </c>
      <c r="F42" s="15">
        <v>1162</v>
      </c>
      <c r="G42" s="15"/>
      <c r="H42" s="15"/>
      <c r="I42" s="15"/>
      <c r="J42" s="14">
        <f t="shared" si="4"/>
        <v>-1162</v>
      </c>
      <c r="K42" s="15">
        <v>-1162</v>
      </c>
      <c r="L42" s="15"/>
      <c r="M42" s="15"/>
      <c r="N42" s="15"/>
      <c r="O42" s="15">
        <v>-1162</v>
      </c>
      <c r="P42" s="14">
        <f t="shared" si="0"/>
        <v>0</v>
      </c>
      <c r="Q42" s="21">
        <f t="shared" si="1"/>
        <v>-1162</v>
      </c>
    </row>
    <row r="43" spans="1:17" ht="51" x14ac:dyDescent="0.2">
      <c r="A43" s="11" t="s">
        <v>299</v>
      </c>
      <c r="B43" s="11">
        <v>1182</v>
      </c>
      <c r="C43" s="12" t="s">
        <v>95</v>
      </c>
      <c r="D43" s="13" t="s">
        <v>300</v>
      </c>
      <c r="E43" s="14">
        <f>F43+I43</f>
        <v>10455</v>
      </c>
      <c r="F43" s="15">
        <v>10455</v>
      </c>
      <c r="G43" s="15"/>
      <c r="H43" s="15"/>
      <c r="I43" s="15"/>
      <c r="J43" s="14">
        <f>L43+O43</f>
        <v>-10455</v>
      </c>
      <c r="K43" s="15">
        <v>-10455</v>
      </c>
      <c r="L43" s="15"/>
      <c r="M43" s="15"/>
      <c r="N43" s="15"/>
      <c r="O43" s="15">
        <v>-10455</v>
      </c>
      <c r="P43" s="14">
        <f>E43+J43</f>
        <v>0</v>
      </c>
      <c r="Q43" s="21">
        <f t="shared" si="1"/>
        <v>-10455</v>
      </c>
    </row>
    <row r="44" spans="1:17" ht="38.25" hidden="1" x14ac:dyDescent="0.2">
      <c r="A44" s="11" t="s">
        <v>107</v>
      </c>
      <c r="B44" s="11" t="s">
        <v>108</v>
      </c>
      <c r="C44" s="12" t="s">
        <v>95</v>
      </c>
      <c r="D44" s="13" t="s">
        <v>109</v>
      </c>
      <c r="E44" s="14">
        <f t="shared" si="2"/>
        <v>0</v>
      </c>
      <c r="F44" s="15"/>
      <c r="G44" s="15"/>
      <c r="H44" s="15"/>
      <c r="I44" s="15"/>
      <c r="J44" s="14">
        <f t="shared" si="4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x14ac:dyDescent="0.2">
      <c r="A45" s="11" t="s">
        <v>260</v>
      </c>
      <c r="B45" s="11">
        <v>1210</v>
      </c>
      <c r="C45" s="12" t="s">
        <v>95</v>
      </c>
      <c r="D45" s="13" t="s">
        <v>261</v>
      </c>
      <c r="E45" s="14">
        <f t="shared" si="2"/>
        <v>0</v>
      </c>
      <c r="F45" s="15"/>
      <c r="G45" s="15"/>
      <c r="H45" s="15"/>
      <c r="I45" s="15"/>
      <c r="J45" s="14">
        <f t="shared" si="4"/>
        <v>30769.25</v>
      </c>
      <c r="K45" s="15">
        <v>30769.25</v>
      </c>
      <c r="L45" s="15"/>
      <c r="M45" s="15"/>
      <c r="N45" s="15"/>
      <c r="O45" s="15">
        <v>30769.25</v>
      </c>
      <c r="P45" s="14">
        <f t="shared" si="0"/>
        <v>30769.25</v>
      </c>
      <c r="Q45" s="21">
        <f t="shared" si="1"/>
        <v>123077</v>
      </c>
    </row>
    <row r="46" spans="1:17" x14ac:dyDescent="0.2">
      <c r="A46" s="11" t="s">
        <v>110</v>
      </c>
      <c r="B46" s="11" t="s">
        <v>112</v>
      </c>
      <c r="C46" s="12" t="s">
        <v>111</v>
      </c>
      <c r="D46" s="13" t="s">
        <v>113</v>
      </c>
      <c r="E46" s="14">
        <f t="shared" si="2"/>
        <v>-267200</v>
      </c>
      <c r="F46" s="15">
        <v>-267200</v>
      </c>
      <c r="G46" s="15"/>
      <c r="H46" s="15"/>
      <c r="I46" s="15"/>
      <c r="J46" s="14">
        <f t="shared" si="4"/>
        <v>0</v>
      </c>
      <c r="K46" s="15"/>
      <c r="L46" s="15"/>
      <c r="M46" s="15"/>
      <c r="N46" s="15"/>
      <c r="O46" s="15"/>
      <c r="P46" s="14">
        <f t="shared" si="0"/>
        <v>-267200</v>
      </c>
      <c r="Q46" s="21">
        <f t="shared" si="1"/>
        <v>-801600</v>
      </c>
    </row>
    <row r="47" spans="1:17" ht="25.5" hidden="1" x14ac:dyDescent="0.2">
      <c r="A47" s="11" t="s">
        <v>114</v>
      </c>
      <c r="B47" s="11" t="s">
        <v>116</v>
      </c>
      <c r="C47" s="12" t="s">
        <v>115</v>
      </c>
      <c r="D47" s="13" t="s">
        <v>117</v>
      </c>
      <c r="E47" s="14">
        <f t="shared" si="2"/>
        <v>0</v>
      </c>
      <c r="F47" s="15"/>
      <c r="G47" s="15"/>
      <c r="H47" s="15"/>
      <c r="I47" s="15"/>
      <c r="J47" s="14">
        <f t="shared" si="4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118</v>
      </c>
      <c r="B48" s="11" t="s">
        <v>120</v>
      </c>
      <c r="C48" s="12" t="s">
        <v>119</v>
      </c>
      <c r="D48" s="13" t="s">
        <v>121</v>
      </c>
      <c r="E48" s="14">
        <f t="shared" si="2"/>
        <v>0</v>
      </c>
      <c r="F48" s="15"/>
      <c r="G48" s="15"/>
      <c r="H48" s="15"/>
      <c r="I48" s="15"/>
      <c r="J48" s="14">
        <f t="shared" si="4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122</v>
      </c>
      <c r="B49" s="11" t="s">
        <v>123</v>
      </c>
      <c r="C49" s="12" t="s">
        <v>119</v>
      </c>
      <c r="D49" s="13" t="s">
        <v>124</v>
      </c>
      <c r="E49" s="14">
        <f t="shared" si="2"/>
        <v>0</v>
      </c>
      <c r="F49" s="15"/>
      <c r="G49" s="15"/>
      <c r="H49" s="15"/>
      <c r="I49" s="15"/>
      <c r="J49" s="14">
        <f t="shared" si="4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125</v>
      </c>
      <c r="B50" s="11" t="s">
        <v>126</v>
      </c>
      <c r="C50" s="12" t="s">
        <v>119</v>
      </c>
      <c r="D50" s="13" t="s">
        <v>127</v>
      </c>
      <c r="E50" s="14">
        <f t="shared" si="2"/>
        <v>0</v>
      </c>
      <c r="F50" s="15"/>
      <c r="G50" s="15"/>
      <c r="H50" s="15"/>
      <c r="I50" s="15"/>
      <c r="J50" s="14">
        <f t="shared" si="4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x14ac:dyDescent="0.2">
      <c r="A51" s="11" t="s">
        <v>128</v>
      </c>
      <c r="B51" s="11" t="s">
        <v>129</v>
      </c>
      <c r="C51" s="12" t="s">
        <v>119</v>
      </c>
      <c r="D51" s="13" t="s">
        <v>130</v>
      </c>
      <c r="E51" s="14">
        <f t="shared" si="2"/>
        <v>-25000</v>
      </c>
      <c r="F51" s="15">
        <v>-25000</v>
      </c>
      <c r="G51" s="15"/>
      <c r="H51" s="15"/>
      <c r="I51" s="15"/>
      <c r="J51" s="14">
        <f t="shared" si="4"/>
        <v>0</v>
      </c>
      <c r="K51" s="15"/>
      <c r="L51" s="15"/>
      <c r="M51" s="15"/>
      <c r="N51" s="15"/>
      <c r="O51" s="15"/>
      <c r="P51" s="14">
        <f t="shared" si="0"/>
        <v>-25000</v>
      </c>
      <c r="Q51" s="21">
        <f t="shared" si="1"/>
        <v>-75000</v>
      </c>
    </row>
    <row r="52" spans="1:17" x14ac:dyDescent="0.2">
      <c r="A52" s="11" t="s">
        <v>131</v>
      </c>
      <c r="B52" s="11" t="s">
        <v>132</v>
      </c>
      <c r="C52" s="12" t="s">
        <v>119</v>
      </c>
      <c r="D52" s="13" t="s">
        <v>133</v>
      </c>
      <c r="E52" s="14">
        <f t="shared" si="2"/>
        <v>-26000</v>
      </c>
      <c r="F52" s="15">
        <v>-26000</v>
      </c>
      <c r="G52" s="15"/>
      <c r="H52" s="15"/>
      <c r="I52" s="15"/>
      <c r="J52" s="14">
        <f t="shared" si="4"/>
        <v>0</v>
      </c>
      <c r="K52" s="15"/>
      <c r="L52" s="15"/>
      <c r="M52" s="15"/>
      <c r="N52" s="15"/>
      <c r="O52" s="15"/>
      <c r="P52" s="14">
        <f t="shared" si="0"/>
        <v>-26000</v>
      </c>
      <c r="Q52" s="21">
        <f t="shared" si="1"/>
        <v>-78000</v>
      </c>
    </row>
    <row r="53" spans="1:17" ht="25.5" hidden="1" x14ac:dyDescent="0.2">
      <c r="A53" s="11" t="s">
        <v>134</v>
      </c>
      <c r="B53" s="11" t="s">
        <v>135</v>
      </c>
      <c r="C53" s="12" t="s">
        <v>89</v>
      </c>
      <c r="D53" s="13" t="s">
        <v>136</v>
      </c>
      <c r="E53" s="14">
        <f t="shared" si="2"/>
        <v>0</v>
      </c>
      <c r="F53" s="15"/>
      <c r="G53" s="15"/>
      <c r="H53" s="15"/>
      <c r="I53" s="15"/>
      <c r="J53" s="14">
        <f t="shared" si="4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x14ac:dyDescent="0.2">
      <c r="A54" s="11" t="s">
        <v>137</v>
      </c>
      <c r="B54" s="11" t="s">
        <v>138</v>
      </c>
      <c r="C54" s="12" t="s">
        <v>89</v>
      </c>
      <c r="D54" s="13" t="s">
        <v>139</v>
      </c>
      <c r="E54" s="14">
        <f t="shared" si="2"/>
        <v>-167000</v>
      </c>
      <c r="F54" s="15">
        <v>-167000</v>
      </c>
      <c r="G54" s="15"/>
      <c r="H54" s="15"/>
      <c r="I54" s="15"/>
      <c r="J54" s="14">
        <f t="shared" si="4"/>
        <v>0</v>
      </c>
      <c r="K54" s="15"/>
      <c r="L54" s="15"/>
      <c r="M54" s="15"/>
      <c r="N54" s="15"/>
      <c r="O54" s="15"/>
      <c r="P54" s="14">
        <f t="shared" si="0"/>
        <v>-167000</v>
      </c>
      <c r="Q54" s="21">
        <f t="shared" si="1"/>
        <v>-501000</v>
      </c>
    </row>
    <row r="55" spans="1:17" ht="25.5" hidden="1" x14ac:dyDescent="0.2">
      <c r="A55" s="11" t="s">
        <v>140</v>
      </c>
      <c r="B55" s="11" t="s">
        <v>141</v>
      </c>
      <c r="C55" s="12" t="s">
        <v>89</v>
      </c>
      <c r="D55" s="13" t="s">
        <v>142</v>
      </c>
      <c r="E55" s="14">
        <f t="shared" si="2"/>
        <v>0</v>
      </c>
      <c r="F55" s="15"/>
      <c r="G55" s="15"/>
      <c r="H55" s="15"/>
      <c r="I55" s="15"/>
      <c r="J55" s="14">
        <f t="shared" si="4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143</v>
      </c>
      <c r="B56" s="11" t="s">
        <v>145</v>
      </c>
      <c r="C56" s="12" t="s">
        <v>144</v>
      </c>
      <c r="D56" s="13" t="s">
        <v>146</v>
      </c>
      <c r="E56" s="14">
        <f t="shared" si="2"/>
        <v>0</v>
      </c>
      <c r="F56" s="15"/>
      <c r="G56" s="15"/>
      <c r="H56" s="15"/>
      <c r="I56" s="15"/>
      <c r="J56" s="14">
        <f t="shared" si="4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147</v>
      </c>
      <c r="B57" s="11" t="s">
        <v>149</v>
      </c>
      <c r="C57" s="12" t="s">
        <v>148</v>
      </c>
      <c r="D57" s="13" t="s">
        <v>150</v>
      </c>
      <c r="E57" s="14">
        <f t="shared" si="2"/>
        <v>0</v>
      </c>
      <c r="F57" s="15"/>
      <c r="G57" s="15"/>
      <c r="H57" s="15"/>
      <c r="I57" s="15"/>
      <c r="J57" s="14">
        <f t="shared" si="4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151</v>
      </c>
      <c r="B58" s="11" t="s">
        <v>153</v>
      </c>
      <c r="C58" s="12" t="s">
        <v>152</v>
      </c>
      <c r="D58" s="13" t="s">
        <v>154</v>
      </c>
      <c r="E58" s="14">
        <f t="shared" si="2"/>
        <v>0</v>
      </c>
      <c r="F58" s="15"/>
      <c r="G58" s="15"/>
      <c r="H58" s="15"/>
      <c r="I58" s="15"/>
      <c r="J58" s="14">
        <f t="shared" si="4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155</v>
      </c>
      <c r="B59" s="11" t="s">
        <v>156</v>
      </c>
      <c r="C59" s="12" t="s">
        <v>152</v>
      </c>
      <c r="D59" s="13" t="s">
        <v>157</v>
      </c>
      <c r="E59" s="14">
        <f t="shared" si="2"/>
        <v>0</v>
      </c>
      <c r="F59" s="15"/>
      <c r="G59" s="15"/>
      <c r="H59" s="15"/>
      <c r="I59" s="15"/>
      <c r="J59" s="14">
        <f t="shared" si="4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296</v>
      </c>
      <c r="B60" s="11" t="s">
        <v>297</v>
      </c>
      <c r="C60" s="12" t="s">
        <v>152</v>
      </c>
      <c r="D60" s="30" t="s">
        <v>298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286</v>
      </c>
      <c r="B61" s="11" t="s">
        <v>287</v>
      </c>
      <c r="C61" s="12" t="s">
        <v>152</v>
      </c>
      <c r="D61" s="13" t="s">
        <v>288</v>
      </c>
      <c r="E61" s="14">
        <f t="shared" si="2"/>
        <v>0</v>
      </c>
      <c r="F61" s="40"/>
      <c r="G61" s="15"/>
      <c r="H61" s="15"/>
      <c r="I61" s="15"/>
      <c r="J61" s="14">
        <f t="shared" si="4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x14ac:dyDescent="0.2">
      <c r="A62" s="11" t="s">
        <v>158</v>
      </c>
      <c r="B62" s="11" t="s">
        <v>159</v>
      </c>
      <c r="C62" s="12" t="s">
        <v>79</v>
      </c>
      <c r="D62" s="13" t="s">
        <v>160</v>
      </c>
      <c r="E62" s="14">
        <f t="shared" si="2"/>
        <v>-30000</v>
      </c>
      <c r="F62" s="15">
        <v>-30000</v>
      </c>
      <c r="G62" s="15"/>
      <c r="H62" s="15"/>
      <c r="I62" s="15"/>
      <c r="J62" s="14">
        <f t="shared" si="4"/>
        <v>0</v>
      </c>
      <c r="K62" s="15"/>
      <c r="L62" s="15"/>
      <c r="M62" s="15"/>
      <c r="N62" s="15"/>
      <c r="O62" s="15"/>
      <c r="P62" s="14">
        <f t="shared" si="0"/>
        <v>-30000</v>
      </c>
      <c r="Q62" s="21">
        <f t="shared" si="1"/>
        <v>-90000</v>
      </c>
    </row>
    <row r="63" spans="1:17" ht="51" x14ac:dyDescent="0.2">
      <c r="A63" s="11" t="s">
        <v>161</v>
      </c>
      <c r="B63" s="11" t="s">
        <v>163</v>
      </c>
      <c r="C63" s="12" t="s">
        <v>162</v>
      </c>
      <c r="D63" s="13" t="s">
        <v>164</v>
      </c>
      <c r="E63" s="14">
        <f t="shared" si="2"/>
        <v>17000</v>
      </c>
      <c r="F63" s="15">
        <v>17000</v>
      </c>
      <c r="G63" s="15"/>
      <c r="H63" s="15"/>
      <c r="I63" s="15"/>
      <c r="J63" s="14">
        <f t="shared" si="4"/>
        <v>0</v>
      </c>
      <c r="K63" s="15"/>
      <c r="L63" s="15"/>
      <c r="M63" s="15"/>
      <c r="N63" s="15"/>
      <c r="O63" s="15"/>
      <c r="P63" s="14">
        <f t="shared" si="0"/>
        <v>17000</v>
      </c>
      <c r="Q63" s="21">
        <f t="shared" si="1"/>
        <v>51000</v>
      </c>
    </row>
    <row r="64" spans="1:17" x14ac:dyDescent="0.2">
      <c r="A64" s="11" t="s">
        <v>165</v>
      </c>
      <c r="B64" s="11" t="s">
        <v>166</v>
      </c>
      <c r="C64" s="12" t="s">
        <v>144</v>
      </c>
      <c r="D64" s="13" t="s">
        <v>167</v>
      </c>
      <c r="E64" s="14">
        <f t="shared" si="2"/>
        <v>-7900</v>
      </c>
      <c r="F64" s="15">
        <v>-7900</v>
      </c>
      <c r="G64" s="15"/>
      <c r="H64" s="15"/>
      <c r="I64" s="15"/>
      <c r="J64" s="14">
        <f t="shared" si="4"/>
        <v>0</v>
      </c>
      <c r="K64" s="15"/>
      <c r="L64" s="15"/>
      <c r="M64" s="15"/>
      <c r="N64" s="15"/>
      <c r="O64" s="15"/>
      <c r="P64" s="14">
        <f t="shared" si="0"/>
        <v>-7900</v>
      </c>
      <c r="Q64" s="21">
        <f t="shared" si="1"/>
        <v>-23700</v>
      </c>
    </row>
    <row r="65" spans="1:17" ht="38.25" hidden="1" x14ac:dyDescent="0.2">
      <c r="A65" s="11" t="s">
        <v>168</v>
      </c>
      <c r="B65" s="11" t="s">
        <v>169</v>
      </c>
      <c r="C65" s="12" t="s">
        <v>144</v>
      </c>
      <c r="D65" s="13" t="s">
        <v>170</v>
      </c>
      <c r="E65" s="14">
        <f t="shared" si="2"/>
        <v>0</v>
      </c>
      <c r="F65" s="80">
        <v>0</v>
      </c>
      <c r="G65" s="15"/>
      <c r="H65" s="15"/>
      <c r="I65" s="15"/>
      <c r="J65" s="14">
        <f t="shared" si="4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hidden="1" x14ac:dyDescent="0.2">
      <c r="A66" s="11" t="s">
        <v>274</v>
      </c>
      <c r="B66" s="11" t="s">
        <v>275</v>
      </c>
      <c r="C66" s="12" t="s">
        <v>172</v>
      </c>
      <c r="D66" s="13" t="s">
        <v>276</v>
      </c>
      <c r="E66" s="14">
        <f>F66+I66</f>
        <v>0</v>
      </c>
      <c r="F66" s="15"/>
      <c r="G66" s="15"/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0</v>
      </c>
      <c r="Q66" s="21">
        <f t="shared" si="1"/>
        <v>0</v>
      </c>
    </row>
    <row r="67" spans="1:17" ht="25.5" x14ac:dyDescent="0.2">
      <c r="A67" s="11" t="s">
        <v>171</v>
      </c>
      <c r="B67" s="11" t="s">
        <v>173</v>
      </c>
      <c r="C67" s="12" t="s">
        <v>172</v>
      </c>
      <c r="D67" s="13" t="s">
        <v>174</v>
      </c>
      <c r="E67" s="14">
        <f t="shared" si="2"/>
        <v>34000</v>
      </c>
      <c r="F67" s="15">
        <v>48000</v>
      </c>
      <c r="G67" s="15"/>
      <c r="H67" s="15"/>
      <c r="I67" s="15">
        <v>-14000</v>
      </c>
      <c r="J67" s="14">
        <f t="shared" si="4"/>
        <v>0</v>
      </c>
      <c r="K67" s="15"/>
      <c r="L67" s="15"/>
      <c r="M67" s="15"/>
      <c r="N67" s="15"/>
      <c r="O67" s="15"/>
      <c r="P67" s="14">
        <f t="shared" si="0"/>
        <v>34000</v>
      </c>
      <c r="Q67" s="21">
        <f t="shared" si="1"/>
        <v>102000</v>
      </c>
    </row>
    <row r="68" spans="1:17" x14ac:dyDescent="0.2">
      <c r="A68" s="11" t="s">
        <v>175</v>
      </c>
      <c r="B68" s="11" t="s">
        <v>177</v>
      </c>
      <c r="C68" s="12" t="s">
        <v>176</v>
      </c>
      <c r="D68" s="13" t="s">
        <v>178</v>
      </c>
      <c r="E68" s="14">
        <f t="shared" si="2"/>
        <v>-8000</v>
      </c>
      <c r="F68" s="15">
        <v>-8000</v>
      </c>
      <c r="G68" s="15">
        <v>12000</v>
      </c>
      <c r="H68" s="15">
        <v>-48188</v>
      </c>
      <c r="I68" s="15"/>
      <c r="J68" s="14">
        <f t="shared" si="4"/>
        <v>0</v>
      </c>
      <c r="K68" s="15"/>
      <c r="L68" s="15"/>
      <c r="M68" s="15"/>
      <c r="N68" s="15"/>
      <c r="O68" s="15"/>
      <c r="P68" s="14">
        <f t="shared" si="0"/>
        <v>-8000</v>
      </c>
      <c r="Q68" s="21">
        <f t="shared" si="1"/>
        <v>-60188</v>
      </c>
    </row>
    <row r="69" spans="1:17" ht="25.5" hidden="1" x14ac:dyDescent="0.2">
      <c r="A69" s="11" t="s">
        <v>179</v>
      </c>
      <c r="B69" s="11" t="s">
        <v>181</v>
      </c>
      <c r="C69" s="12" t="s">
        <v>180</v>
      </c>
      <c r="D69" s="13" t="s">
        <v>182</v>
      </c>
      <c r="E69" s="14">
        <f t="shared" si="2"/>
        <v>0</v>
      </c>
      <c r="F69" s="15"/>
      <c r="G69" s="15"/>
      <c r="H69" s="15"/>
      <c r="I69" s="15"/>
      <c r="J69" s="14">
        <f t="shared" si="4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0</v>
      </c>
    </row>
    <row r="70" spans="1:17" hidden="1" x14ac:dyDescent="0.2">
      <c r="A70" s="11" t="s">
        <v>183</v>
      </c>
      <c r="B70" s="11" t="s">
        <v>185</v>
      </c>
      <c r="C70" s="12" t="s">
        <v>184</v>
      </c>
      <c r="D70" s="13" t="s">
        <v>186</v>
      </c>
      <c r="E70" s="14">
        <f t="shared" si="2"/>
        <v>0</v>
      </c>
      <c r="F70" s="15"/>
      <c r="G70" s="15"/>
      <c r="H70" s="15"/>
      <c r="I70" s="15"/>
      <c r="J70" s="14">
        <f t="shared" si="4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187</v>
      </c>
      <c r="B71" s="11" t="s">
        <v>189</v>
      </c>
      <c r="C71" s="12" t="s">
        <v>188</v>
      </c>
      <c r="D71" s="13" t="s">
        <v>190</v>
      </c>
      <c r="E71" s="14">
        <f t="shared" si="2"/>
        <v>0</v>
      </c>
      <c r="F71" s="15"/>
      <c r="G71" s="15"/>
      <c r="H71" s="15"/>
      <c r="I71" s="15"/>
      <c r="J71" s="14">
        <f t="shared" si="4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191</v>
      </c>
      <c r="B72" s="11" t="s">
        <v>192</v>
      </c>
      <c r="C72" s="12" t="s">
        <v>188</v>
      </c>
      <c r="D72" s="13" t="s">
        <v>193</v>
      </c>
      <c r="E72" s="14">
        <f t="shared" si="2"/>
        <v>0</v>
      </c>
      <c r="F72" s="15"/>
      <c r="G72" s="15"/>
      <c r="H72" s="15"/>
      <c r="I72" s="15"/>
      <c r="J72" s="14">
        <f t="shared" si="4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x14ac:dyDescent="0.2">
      <c r="A73" s="11" t="s">
        <v>194</v>
      </c>
      <c r="B73" s="11" t="s">
        <v>195</v>
      </c>
      <c r="C73" s="12" t="s">
        <v>188</v>
      </c>
      <c r="D73" s="13" t="s">
        <v>196</v>
      </c>
      <c r="E73" s="14">
        <f t="shared" si="2"/>
        <v>-20000</v>
      </c>
      <c r="F73" s="15">
        <v>-20000</v>
      </c>
      <c r="G73" s="15">
        <v>-35000</v>
      </c>
      <c r="H73" s="15">
        <v>15000</v>
      </c>
      <c r="I73" s="15"/>
      <c r="J73" s="14">
        <f t="shared" si="4"/>
        <v>0</v>
      </c>
      <c r="K73" s="15"/>
      <c r="L73" s="15"/>
      <c r="M73" s="15"/>
      <c r="N73" s="15"/>
      <c r="O73" s="15"/>
      <c r="P73" s="14">
        <f t="shared" si="0"/>
        <v>-20000</v>
      </c>
      <c r="Q73" s="21">
        <f t="shared" si="1"/>
        <v>-80000</v>
      </c>
    </row>
    <row r="74" spans="1:17" x14ac:dyDescent="0.2">
      <c r="A74" s="11" t="s">
        <v>197</v>
      </c>
      <c r="B74" s="11" t="s">
        <v>198</v>
      </c>
      <c r="C74" s="12" t="s">
        <v>188</v>
      </c>
      <c r="D74" s="13" t="s">
        <v>199</v>
      </c>
      <c r="E74" s="14">
        <f t="shared" si="2"/>
        <v>-45000</v>
      </c>
      <c r="F74" s="15">
        <v>-20000</v>
      </c>
      <c r="G74" s="15"/>
      <c r="H74" s="15"/>
      <c r="I74" s="15">
        <v>-25000</v>
      </c>
      <c r="J74" s="14">
        <f t="shared" si="4"/>
        <v>0</v>
      </c>
      <c r="K74" s="15"/>
      <c r="L74" s="15"/>
      <c r="M74" s="15"/>
      <c r="N74" s="15"/>
      <c r="O74" s="15"/>
      <c r="P74" s="14">
        <f t="shared" si="0"/>
        <v>-45000</v>
      </c>
      <c r="Q74" s="21">
        <f t="shared" si="1"/>
        <v>-135000</v>
      </c>
    </row>
    <row r="75" spans="1:17" ht="38.25" hidden="1" x14ac:dyDescent="0.2">
      <c r="A75" s="11" t="s">
        <v>200</v>
      </c>
      <c r="B75" s="11" t="s">
        <v>201</v>
      </c>
      <c r="C75" s="12" t="s">
        <v>188</v>
      </c>
      <c r="D75" s="13" t="s">
        <v>202</v>
      </c>
      <c r="E75" s="14">
        <f t="shared" si="2"/>
        <v>0</v>
      </c>
      <c r="F75" s="15"/>
      <c r="G75" s="15"/>
      <c r="H75" s="15"/>
      <c r="I75" s="15"/>
      <c r="J75" s="14">
        <f t="shared" si="4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20</v>
      </c>
      <c r="D76" s="13" t="s">
        <v>21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203</v>
      </c>
      <c r="B77" s="11" t="s">
        <v>205</v>
      </c>
      <c r="C77" s="12" t="s">
        <v>204</v>
      </c>
      <c r="D77" s="13" t="s">
        <v>206</v>
      </c>
      <c r="E77" s="14">
        <f t="shared" si="2"/>
        <v>0</v>
      </c>
      <c r="F77" s="15"/>
      <c r="G77" s="15"/>
      <c r="H77" s="15"/>
      <c r="I77" s="15"/>
      <c r="J77" s="14">
        <f t="shared" si="4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x14ac:dyDescent="0.2">
      <c r="A78" s="11" t="s">
        <v>264</v>
      </c>
      <c r="B78" s="11" t="s">
        <v>265</v>
      </c>
      <c r="C78" s="12" t="s">
        <v>204</v>
      </c>
      <c r="D78" s="13" t="s">
        <v>266</v>
      </c>
      <c r="E78" s="14">
        <f t="shared" si="2"/>
        <v>0</v>
      </c>
      <c r="F78" s="15"/>
      <c r="G78" s="15"/>
      <c r="H78" s="15"/>
      <c r="I78" s="15"/>
      <c r="J78" s="14">
        <f t="shared" si="4"/>
        <v>-5570</v>
      </c>
      <c r="K78" s="15">
        <v>-5570</v>
      </c>
      <c r="L78" s="15"/>
      <c r="M78" s="15"/>
      <c r="N78" s="15"/>
      <c r="O78" s="15">
        <v>-5570</v>
      </c>
      <c r="P78" s="14">
        <f t="shared" si="0"/>
        <v>-5570</v>
      </c>
      <c r="Q78" s="21">
        <f t="shared" ref="Q78:Q107" si="5">SUM(E78:P78)</f>
        <v>-22280</v>
      </c>
    </row>
    <row r="79" spans="1:17" x14ac:dyDescent="0.2">
      <c r="A79" s="11" t="s">
        <v>351</v>
      </c>
      <c r="B79" s="11" t="s">
        <v>352</v>
      </c>
      <c r="C79" s="12" t="s">
        <v>204</v>
      </c>
      <c r="D79" s="13" t="s">
        <v>353</v>
      </c>
      <c r="E79" s="14">
        <f t="shared" ref="E79:E84" si="6">F79+I79</f>
        <v>0</v>
      </c>
      <c r="F79" s="15"/>
      <c r="G79" s="15"/>
      <c r="H79" s="15"/>
      <c r="I79" s="15"/>
      <c r="J79" s="14">
        <f>L79+O79</f>
        <v>-3000</v>
      </c>
      <c r="K79" s="15">
        <v>-3000</v>
      </c>
      <c r="L79" s="15"/>
      <c r="M79" s="15"/>
      <c r="N79" s="15"/>
      <c r="O79" s="15">
        <v>-3000</v>
      </c>
      <c r="P79" s="14">
        <f>E79+J79</f>
        <v>-3000</v>
      </c>
      <c r="Q79" s="21">
        <f t="shared" si="5"/>
        <v>-12000</v>
      </c>
    </row>
    <row r="80" spans="1:17" hidden="1" x14ac:dyDescent="0.2">
      <c r="A80" s="11" t="s">
        <v>26</v>
      </c>
      <c r="B80" s="11">
        <v>7324</v>
      </c>
      <c r="C80" s="12" t="s">
        <v>204</v>
      </c>
      <c r="D80" s="13" t="s">
        <v>25</v>
      </c>
      <c r="E80" s="14">
        <f t="shared" si="6"/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5"/>
        <v>0</v>
      </c>
    </row>
    <row r="81" spans="1:17" ht="25.5" hidden="1" x14ac:dyDescent="0.2">
      <c r="A81" s="11" t="s">
        <v>5</v>
      </c>
      <c r="B81" s="11">
        <v>7325</v>
      </c>
      <c r="C81" s="12" t="s">
        <v>204</v>
      </c>
      <c r="D81" s="13" t="s">
        <v>6</v>
      </c>
      <c r="E81" s="14">
        <f t="shared" si="6"/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5"/>
        <v>0</v>
      </c>
    </row>
    <row r="82" spans="1:17" ht="25.5" hidden="1" x14ac:dyDescent="0.2">
      <c r="A82" s="11" t="s">
        <v>207</v>
      </c>
      <c r="B82" s="11" t="s">
        <v>209</v>
      </c>
      <c r="C82" s="12" t="s">
        <v>208</v>
      </c>
      <c r="D82" s="13" t="s">
        <v>210</v>
      </c>
      <c r="E82" s="14">
        <f t="shared" si="6"/>
        <v>0</v>
      </c>
      <c r="F82" s="15"/>
      <c r="G82" s="15"/>
      <c r="H82" s="15"/>
      <c r="I82" s="15"/>
      <c r="J82" s="14">
        <f t="shared" si="4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5"/>
        <v>0</v>
      </c>
    </row>
    <row r="83" spans="1:17" ht="25.5" hidden="1" x14ac:dyDescent="0.2">
      <c r="A83" s="11" t="s">
        <v>270</v>
      </c>
      <c r="B83" s="11" t="s">
        <v>271</v>
      </c>
      <c r="C83" s="12" t="s">
        <v>208</v>
      </c>
      <c r="D83" s="13" t="s">
        <v>272</v>
      </c>
      <c r="E83" s="14">
        <f t="shared" si="6"/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5"/>
        <v>0</v>
      </c>
    </row>
    <row r="84" spans="1:17" ht="25.5" x14ac:dyDescent="0.2">
      <c r="A84" s="5" t="s">
        <v>211</v>
      </c>
      <c r="B84" s="6"/>
      <c r="C84" s="7"/>
      <c r="D84" s="8" t="s">
        <v>245</v>
      </c>
      <c r="E84" s="14">
        <f t="shared" si="6"/>
        <v>722308</v>
      </c>
      <c r="F84" s="10">
        <f>F85</f>
        <v>634184</v>
      </c>
      <c r="G84" s="10">
        <f>G85</f>
        <v>23421.7</v>
      </c>
      <c r="H84" s="10">
        <f>H85</f>
        <v>-28000.13</v>
      </c>
      <c r="I84" s="10">
        <f>I85</f>
        <v>88124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102" si="7">E84+J84</f>
        <v>722308</v>
      </c>
      <c r="Q84" s="21">
        <f t="shared" si="5"/>
        <v>2162345.5700000003</v>
      </c>
    </row>
    <row r="85" spans="1:17" ht="25.5" x14ac:dyDescent="0.2">
      <c r="A85" s="5" t="s">
        <v>212</v>
      </c>
      <c r="B85" s="6"/>
      <c r="C85" s="7"/>
      <c r="D85" s="8" t="s">
        <v>245</v>
      </c>
      <c r="E85" s="14">
        <f>SUM(E86:E97)</f>
        <v>535095</v>
      </c>
      <c r="F85" s="10">
        <f>SUM(F86:F100)</f>
        <v>634184</v>
      </c>
      <c r="G85" s="10">
        <f>SUM(G86:G100)</f>
        <v>23421.7</v>
      </c>
      <c r="H85" s="10">
        <f>SUM(H86:H100)</f>
        <v>-28000.13</v>
      </c>
      <c r="I85" s="10">
        <f>SUM(I86:I100)</f>
        <v>88124</v>
      </c>
      <c r="J85" s="9">
        <f>K85+L85</f>
        <v>0</v>
      </c>
      <c r="K85" s="10">
        <f>SUM(K86:K100)</f>
        <v>0</v>
      </c>
      <c r="L85" s="10">
        <f>SUM(L86:L100)</f>
        <v>0</v>
      </c>
      <c r="M85" s="10">
        <f>SUM(M86:M100)</f>
        <v>0</v>
      </c>
      <c r="N85" s="10">
        <f>SUM(N86:N100)</f>
        <v>0</v>
      </c>
      <c r="O85" s="10">
        <f>SUM(O86:O100)</f>
        <v>0</v>
      </c>
      <c r="P85" s="9">
        <f t="shared" si="7"/>
        <v>535095</v>
      </c>
      <c r="Q85" s="21">
        <f t="shared" si="5"/>
        <v>1787919.57</v>
      </c>
    </row>
    <row r="86" spans="1:17" ht="25.5" x14ac:dyDescent="0.2">
      <c r="A86" s="11" t="s">
        <v>213</v>
      </c>
      <c r="B86" s="11" t="s">
        <v>76</v>
      </c>
      <c r="C86" s="12" t="s">
        <v>46</v>
      </c>
      <c r="D86" s="13" t="s">
        <v>244</v>
      </c>
      <c r="E86" s="14">
        <f>F86+I86</f>
        <v>16611</v>
      </c>
      <c r="F86" s="15">
        <v>16611</v>
      </c>
      <c r="G86" s="15">
        <v>32356</v>
      </c>
      <c r="H86" s="15">
        <v>-25300</v>
      </c>
      <c r="I86" s="15"/>
      <c r="J86" s="14">
        <f t="shared" si="4"/>
        <v>0</v>
      </c>
      <c r="K86" s="15"/>
      <c r="L86" s="15"/>
      <c r="M86" s="15"/>
      <c r="N86" s="15"/>
      <c r="O86" s="15"/>
      <c r="P86" s="14">
        <f t="shared" si="7"/>
        <v>16611</v>
      </c>
      <c r="Q86" s="21">
        <f t="shared" si="5"/>
        <v>56889</v>
      </c>
    </row>
    <row r="87" spans="1:17" hidden="1" x14ac:dyDescent="0.2">
      <c r="A87" s="31" t="s">
        <v>259</v>
      </c>
      <c r="B87" s="11" t="s">
        <v>54</v>
      </c>
      <c r="C87" s="12" t="s">
        <v>53</v>
      </c>
      <c r="D87" s="13" t="s">
        <v>55</v>
      </c>
      <c r="E87" s="14">
        <f>F87+I87</f>
        <v>0</v>
      </c>
      <c r="F87" s="15"/>
      <c r="G87" s="15"/>
      <c r="H87" s="15"/>
      <c r="I87" s="15"/>
      <c r="J87" s="14">
        <f t="shared" si="4"/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5"/>
        <v>0</v>
      </c>
    </row>
    <row r="88" spans="1:17" hidden="1" x14ac:dyDescent="0.2">
      <c r="A88" s="31" t="s">
        <v>8</v>
      </c>
      <c r="B88" s="11">
        <v>6011</v>
      </c>
      <c r="C88" s="12" t="s">
        <v>20</v>
      </c>
      <c r="D88" s="13" t="s">
        <v>10</v>
      </c>
      <c r="E88" s="14">
        <f>F88+I88</f>
        <v>0</v>
      </c>
      <c r="F88" s="15"/>
      <c r="G88" s="15"/>
      <c r="H88" s="15"/>
      <c r="I88" s="15"/>
      <c r="J88" s="14">
        <f>L88+O88</f>
        <v>0</v>
      </c>
      <c r="K88" s="15"/>
      <c r="L88" s="15"/>
      <c r="M88" s="15"/>
      <c r="N88" s="15"/>
      <c r="O88" s="15"/>
      <c r="P88" s="14">
        <f>E88+J88</f>
        <v>0</v>
      </c>
      <c r="Q88" s="21">
        <f t="shared" si="5"/>
        <v>0</v>
      </c>
    </row>
    <row r="89" spans="1:17" ht="25.5" hidden="1" x14ac:dyDescent="0.2">
      <c r="A89" s="31" t="s">
        <v>214</v>
      </c>
      <c r="B89" s="11" t="s">
        <v>216</v>
      </c>
      <c r="C89" s="12" t="s">
        <v>215</v>
      </c>
      <c r="D89" s="13" t="s">
        <v>217</v>
      </c>
      <c r="E89" s="14">
        <f t="shared" ref="E89:E97" si="8">F89+I89</f>
        <v>0</v>
      </c>
      <c r="F89" s="15"/>
      <c r="G89" s="15"/>
      <c r="H89" s="15"/>
      <c r="I89" s="15"/>
      <c r="J89" s="14">
        <f t="shared" si="4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5"/>
        <v>0</v>
      </c>
    </row>
    <row r="90" spans="1:17" ht="25.5" hidden="1" x14ac:dyDescent="0.2">
      <c r="A90" s="31">
        <v>1216017</v>
      </c>
      <c r="B90" s="11">
        <v>6017</v>
      </c>
      <c r="C90" s="12" t="s">
        <v>215</v>
      </c>
      <c r="D90" s="13" t="s">
        <v>24</v>
      </c>
      <c r="E90" s="14">
        <f t="shared" si="8"/>
        <v>0</v>
      </c>
      <c r="F90" s="15"/>
      <c r="G90" s="15"/>
      <c r="H90" s="15"/>
      <c r="I90" s="15"/>
      <c r="J90" s="14">
        <f t="shared" si="4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5"/>
        <v>0</v>
      </c>
    </row>
    <row r="91" spans="1:17" x14ac:dyDescent="0.2">
      <c r="A91" s="31" t="s">
        <v>218</v>
      </c>
      <c r="B91" s="11" t="s">
        <v>219</v>
      </c>
      <c r="C91" s="12" t="s">
        <v>215</v>
      </c>
      <c r="D91" s="13" t="s">
        <v>220</v>
      </c>
      <c r="E91" s="14">
        <f t="shared" si="8"/>
        <v>37614</v>
      </c>
      <c r="F91" s="15">
        <v>37614</v>
      </c>
      <c r="G91" s="15">
        <v>-6000</v>
      </c>
      <c r="H91" s="15"/>
      <c r="I91" s="15"/>
      <c r="J91" s="14">
        <f t="shared" si="4"/>
        <v>0</v>
      </c>
      <c r="K91" s="15"/>
      <c r="L91" s="15"/>
      <c r="M91" s="15"/>
      <c r="N91" s="15"/>
      <c r="O91" s="15"/>
      <c r="P91" s="14">
        <f t="shared" si="7"/>
        <v>37614</v>
      </c>
      <c r="Q91" s="21">
        <f t="shared" si="5"/>
        <v>106842</v>
      </c>
    </row>
    <row r="92" spans="1:17" hidden="1" x14ac:dyDescent="0.2">
      <c r="A92" s="31">
        <v>1217130</v>
      </c>
      <c r="B92" s="11">
        <v>7130</v>
      </c>
      <c r="C92" s="12" t="s">
        <v>221</v>
      </c>
      <c r="D92" s="13" t="s">
        <v>223</v>
      </c>
      <c r="E92" s="14">
        <f t="shared" si="8"/>
        <v>0</v>
      </c>
      <c r="F92" s="15"/>
      <c r="G92" s="15"/>
      <c r="H92" s="15"/>
      <c r="I92" s="15"/>
      <c r="J92" s="14">
        <f t="shared" si="4"/>
        <v>0</v>
      </c>
      <c r="K92" s="15"/>
      <c r="L92" s="15"/>
      <c r="M92" s="15"/>
      <c r="N92" s="15"/>
      <c r="O92" s="15"/>
      <c r="P92" s="14">
        <f t="shared" si="7"/>
        <v>0</v>
      </c>
      <c r="Q92" s="21">
        <f t="shared" si="5"/>
        <v>0</v>
      </c>
    </row>
    <row r="93" spans="1:17" x14ac:dyDescent="0.2">
      <c r="A93" s="31">
        <v>1217140</v>
      </c>
      <c r="B93" s="11">
        <v>7140</v>
      </c>
      <c r="C93" s="12" t="s">
        <v>221</v>
      </c>
      <c r="D93" s="13" t="s">
        <v>18</v>
      </c>
      <c r="E93" s="14">
        <f>F93+I93</f>
        <v>98800</v>
      </c>
      <c r="F93" s="15">
        <v>98800</v>
      </c>
      <c r="G93" s="15"/>
      <c r="H93" s="15"/>
      <c r="I93" s="15"/>
      <c r="J93" s="14">
        <f t="shared" ref="J93:J100" si="9">L93+O93</f>
        <v>0</v>
      </c>
      <c r="K93" s="15"/>
      <c r="L93" s="15"/>
      <c r="M93" s="15"/>
      <c r="N93" s="15"/>
      <c r="O93" s="15"/>
      <c r="P93" s="14">
        <f>E93+J93</f>
        <v>98800</v>
      </c>
      <c r="Q93" s="21">
        <f t="shared" si="5"/>
        <v>296400</v>
      </c>
    </row>
    <row r="94" spans="1:17" hidden="1" x14ac:dyDescent="0.2">
      <c r="A94" s="31" t="s">
        <v>9</v>
      </c>
      <c r="B94" s="11" t="s">
        <v>280</v>
      </c>
      <c r="C94" s="12" t="s">
        <v>204</v>
      </c>
      <c r="D94" s="13" t="s">
        <v>281</v>
      </c>
      <c r="E94" s="14">
        <f t="shared" si="8"/>
        <v>0</v>
      </c>
      <c r="F94" s="15"/>
      <c r="G94" s="15"/>
      <c r="H94" s="15"/>
      <c r="I94" s="15"/>
      <c r="J94" s="14">
        <f t="shared" si="9"/>
        <v>0</v>
      </c>
      <c r="K94" s="15"/>
      <c r="L94" s="15"/>
      <c r="M94" s="15"/>
      <c r="N94" s="15"/>
      <c r="O94" s="15"/>
      <c r="P94" s="14">
        <f t="shared" si="7"/>
        <v>0</v>
      </c>
      <c r="Q94" s="21">
        <f t="shared" si="5"/>
        <v>0</v>
      </c>
    </row>
    <row r="95" spans="1:17" ht="25.5" x14ac:dyDescent="0.2">
      <c r="A95" s="31" t="s">
        <v>224</v>
      </c>
      <c r="B95" s="11" t="s">
        <v>226</v>
      </c>
      <c r="C95" s="12" t="s">
        <v>225</v>
      </c>
      <c r="D95" s="13" t="s">
        <v>227</v>
      </c>
      <c r="E95" s="14">
        <f t="shared" si="8"/>
        <v>172070</v>
      </c>
      <c r="F95" s="15">
        <v>172070</v>
      </c>
      <c r="G95" s="15"/>
      <c r="H95" s="15"/>
      <c r="I95" s="15"/>
      <c r="J95" s="14">
        <f t="shared" si="9"/>
        <v>0</v>
      </c>
      <c r="K95" s="15"/>
      <c r="L95" s="15"/>
      <c r="M95" s="15"/>
      <c r="N95" s="15"/>
      <c r="O95" s="15"/>
      <c r="P95" s="14">
        <f t="shared" si="7"/>
        <v>172070</v>
      </c>
      <c r="Q95" s="21">
        <f t="shared" si="5"/>
        <v>516210</v>
      </c>
    </row>
    <row r="96" spans="1:17" hidden="1" x14ac:dyDescent="0.2">
      <c r="A96" s="31" t="s">
        <v>228</v>
      </c>
      <c r="B96" s="11" t="s">
        <v>229</v>
      </c>
      <c r="C96" s="12" t="s">
        <v>208</v>
      </c>
      <c r="D96" s="13" t="s">
        <v>230</v>
      </c>
      <c r="E96" s="14">
        <f t="shared" si="8"/>
        <v>0</v>
      </c>
      <c r="F96" s="15"/>
      <c r="G96" s="15"/>
      <c r="H96" s="15"/>
      <c r="I96" s="15"/>
      <c r="J96" s="14">
        <f t="shared" si="9"/>
        <v>0</v>
      </c>
      <c r="K96" s="15"/>
      <c r="L96" s="15"/>
      <c r="M96" s="15"/>
      <c r="N96" s="15"/>
      <c r="O96" s="15"/>
      <c r="P96" s="14">
        <f>E96+J96</f>
        <v>0</v>
      </c>
      <c r="Q96" s="21">
        <f t="shared" si="5"/>
        <v>0</v>
      </c>
    </row>
    <row r="97" spans="1:17" ht="25.5" x14ac:dyDescent="0.2">
      <c r="A97" s="31" t="s">
        <v>231</v>
      </c>
      <c r="B97" s="11" t="s">
        <v>232</v>
      </c>
      <c r="C97" s="12" t="s">
        <v>60</v>
      </c>
      <c r="D97" s="13" t="s">
        <v>233</v>
      </c>
      <c r="E97" s="14">
        <f t="shared" si="8"/>
        <v>210000</v>
      </c>
      <c r="F97" s="15">
        <v>210000</v>
      </c>
      <c r="G97" s="15"/>
      <c r="H97" s="15"/>
      <c r="I97" s="15"/>
      <c r="J97" s="14">
        <f t="shared" si="9"/>
        <v>0</v>
      </c>
      <c r="K97" s="15"/>
      <c r="L97" s="15"/>
      <c r="M97" s="15"/>
      <c r="N97" s="15"/>
      <c r="O97" s="15"/>
      <c r="P97" s="14">
        <f t="shared" si="7"/>
        <v>210000</v>
      </c>
      <c r="Q97" s="21">
        <f t="shared" si="5"/>
        <v>630000</v>
      </c>
    </row>
    <row r="98" spans="1:17" x14ac:dyDescent="0.2">
      <c r="A98" s="31" t="s">
        <v>258</v>
      </c>
      <c r="B98" s="11" t="s">
        <v>61</v>
      </c>
      <c r="C98" s="12" t="s">
        <v>60</v>
      </c>
      <c r="D98" s="13" t="s">
        <v>62</v>
      </c>
      <c r="E98" s="14">
        <f>F98+I98</f>
        <v>0</v>
      </c>
      <c r="F98" s="15"/>
      <c r="G98" s="15">
        <v>-2934.3</v>
      </c>
      <c r="H98" s="15">
        <v>-2700.13</v>
      </c>
      <c r="I98" s="15"/>
      <c r="J98" s="14">
        <f t="shared" si="9"/>
        <v>0</v>
      </c>
      <c r="K98" s="15"/>
      <c r="L98" s="15"/>
      <c r="M98" s="15"/>
      <c r="N98" s="15"/>
      <c r="O98" s="15"/>
      <c r="P98" s="14">
        <f t="shared" si="7"/>
        <v>0</v>
      </c>
      <c r="Q98" s="21">
        <f t="shared" si="5"/>
        <v>-5634.43</v>
      </c>
    </row>
    <row r="99" spans="1:17" x14ac:dyDescent="0.2">
      <c r="A99" s="31" t="s">
        <v>19</v>
      </c>
      <c r="B99" s="11" t="s">
        <v>68</v>
      </c>
      <c r="C99" s="12" t="s">
        <v>64</v>
      </c>
      <c r="D99" s="13" t="s">
        <v>69</v>
      </c>
      <c r="E99" s="14">
        <f>F99+I99</f>
        <v>187213</v>
      </c>
      <c r="F99" s="15">
        <v>99089</v>
      </c>
      <c r="G99" s="15"/>
      <c r="H99" s="15"/>
      <c r="I99" s="15">
        <v>88124</v>
      </c>
      <c r="J99" s="14">
        <f t="shared" si="9"/>
        <v>0</v>
      </c>
      <c r="K99" s="15"/>
      <c r="L99" s="15"/>
      <c r="M99" s="15"/>
      <c r="N99" s="15"/>
      <c r="O99" s="15"/>
      <c r="P99" s="14">
        <f>E99+J99</f>
        <v>187213</v>
      </c>
      <c r="Q99" s="21">
        <f t="shared" si="5"/>
        <v>561639</v>
      </c>
    </row>
    <row r="100" spans="1:17" hidden="1" x14ac:dyDescent="0.2">
      <c r="A100" s="31" t="s">
        <v>253</v>
      </c>
      <c r="B100" s="11" t="s">
        <v>254</v>
      </c>
      <c r="C100" s="12" t="s">
        <v>255</v>
      </c>
      <c r="D100" s="13" t="s">
        <v>256</v>
      </c>
      <c r="E100" s="14">
        <f>F100+I100</f>
        <v>0</v>
      </c>
      <c r="F100" s="15"/>
      <c r="G100" s="15"/>
      <c r="H100" s="15"/>
      <c r="I100" s="15"/>
      <c r="J100" s="14">
        <f t="shared" si="9"/>
        <v>0</v>
      </c>
      <c r="K100" s="15"/>
      <c r="L100" s="15"/>
      <c r="M100" s="15"/>
      <c r="N100" s="15"/>
      <c r="O100" s="15"/>
      <c r="P100" s="14">
        <f t="shared" si="7"/>
        <v>0</v>
      </c>
      <c r="Q100" s="21">
        <f t="shared" si="5"/>
        <v>0</v>
      </c>
    </row>
    <row r="101" spans="1:17" x14ac:dyDescent="0.2">
      <c r="A101" s="32" t="s">
        <v>234</v>
      </c>
      <c r="B101" s="6"/>
      <c r="C101" s="7"/>
      <c r="D101" s="8" t="s">
        <v>246</v>
      </c>
      <c r="E101" s="9">
        <f>E102</f>
        <v>-27717</v>
      </c>
      <c r="F101" s="10">
        <f>F102</f>
        <v>-10217</v>
      </c>
      <c r="G101" s="10">
        <f>G102</f>
        <v>23430.06</v>
      </c>
      <c r="H101" s="10">
        <f>H102</f>
        <v>-28584.51</v>
      </c>
      <c r="I101" s="10">
        <f>I102</f>
        <v>0</v>
      </c>
      <c r="J101" s="9">
        <f>K101+L101</f>
        <v>0</v>
      </c>
      <c r="K101" s="10">
        <f>K102</f>
        <v>0</v>
      </c>
      <c r="L101" s="10">
        <f>L102</f>
        <v>0</v>
      </c>
      <c r="M101" s="10">
        <f>M102</f>
        <v>0</v>
      </c>
      <c r="N101" s="10">
        <f>N102</f>
        <v>0</v>
      </c>
      <c r="O101" s="10">
        <f>O102</f>
        <v>0</v>
      </c>
      <c r="P101" s="9">
        <f t="shared" si="7"/>
        <v>-27717</v>
      </c>
      <c r="Q101" s="21">
        <f t="shared" si="5"/>
        <v>-70805.45</v>
      </c>
    </row>
    <row r="102" spans="1:17" x14ac:dyDescent="0.2">
      <c r="A102" s="5" t="s">
        <v>235</v>
      </c>
      <c r="B102" s="6"/>
      <c r="C102" s="7"/>
      <c r="D102" s="8" t="s">
        <v>246</v>
      </c>
      <c r="E102" s="9">
        <f>E103+E104+E106+E105</f>
        <v>-27717</v>
      </c>
      <c r="F102" s="10">
        <f>F103+F104+F106+F105</f>
        <v>-10217</v>
      </c>
      <c r="G102" s="10">
        <f>G103+G104+G106+G105</f>
        <v>23430.06</v>
      </c>
      <c r="H102" s="10">
        <f>H103+H104+H106+H105</f>
        <v>-28584.51</v>
      </c>
      <c r="I102" s="10">
        <f>I103+I104+I106+I105</f>
        <v>0</v>
      </c>
      <c r="J102" s="9">
        <f>K102+L102</f>
        <v>0</v>
      </c>
      <c r="K102" s="10">
        <f>K103+K104+K106+K105</f>
        <v>0</v>
      </c>
      <c r="L102" s="10">
        <f>L103+L104+L106+L105</f>
        <v>0</v>
      </c>
      <c r="M102" s="10">
        <f>M103+M104+M106+M105</f>
        <v>0</v>
      </c>
      <c r="N102" s="10">
        <f>N103+N104+N106+N105</f>
        <v>0</v>
      </c>
      <c r="O102" s="10">
        <f>O103+O104+O106+O105</f>
        <v>0</v>
      </c>
      <c r="P102" s="9">
        <f t="shared" si="7"/>
        <v>-27717</v>
      </c>
      <c r="Q102" s="21">
        <f t="shared" si="5"/>
        <v>-70805.45</v>
      </c>
    </row>
    <row r="103" spans="1:17" ht="25.5" x14ac:dyDescent="0.2">
      <c r="A103" s="11" t="s">
        <v>236</v>
      </c>
      <c r="B103" s="11" t="s">
        <v>76</v>
      </c>
      <c r="C103" s="12" t="s">
        <v>46</v>
      </c>
      <c r="D103" s="13" t="s">
        <v>247</v>
      </c>
      <c r="E103" s="14">
        <f>F103+I103</f>
        <v>0</v>
      </c>
      <c r="F103" s="15"/>
      <c r="G103" s="15">
        <v>23430.06</v>
      </c>
      <c r="H103" s="15">
        <v>-28584.51</v>
      </c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5"/>
        <v>-5154.4499999999971</v>
      </c>
    </row>
    <row r="104" spans="1:17" x14ac:dyDescent="0.2">
      <c r="A104" s="11" t="s">
        <v>237</v>
      </c>
      <c r="B104" s="11" t="s">
        <v>238</v>
      </c>
      <c r="C104" s="12" t="s">
        <v>50</v>
      </c>
      <c r="D104" s="13" t="s">
        <v>239</v>
      </c>
      <c r="E104" s="14">
        <v>-17500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>E104+J104</f>
        <v>-17500</v>
      </c>
      <c r="Q104" s="21">
        <f t="shared" si="5"/>
        <v>-35000</v>
      </c>
    </row>
    <row r="105" spans="1:17" x14ac:dyDescent="0.2">
      <c r="A105" s="11" t="s">
        <v>283</v>
      </c>
      <c r="B105" s="11">
        <v>9770</v>
      </c>
      <c r="C105" s="12" t="s">
        <v>51</v>
      </c>
      <c r="D105" s="13" t="s">
        <v>273</v>
      </c>
      <c r="E105" s="14">
        <f>F105+I105</f>
        <v>-10217</v>
      </c>
      <c r="F105" s="15">
        <v>-10217</v>
      </c>
      <c r="G105" s="15"/>
      <c r="H105" s="15"/>
      <c r="I105" s="15"/>
      <c r="J105" s="14">
        <f>L105+O105</f>
        <v>0</v>
      </c>
      <c r="K105" s="15"/>
      <c r="L105" s="15"/>
      <c r="M105" s="15"/>
      <c r="N105" s="15"/>
      <c r="O105" s="15"/>
      <c r="P105" s="9">
        <f>E105+J105</f>
        <v>-10217</v>
      </c>
      <c r="Q105" s="21">
        <f t="shared" si="5"/>
        <v>-30651</v>
      </c>
    </row>
    <row r="106" spans="1:17" ht="25.5" hidden="1" x14ac:dyDescent="0.2">
      <c r="A106" s="11" t="s">
        <v>263</v>
      </c>
      <c r="B106" s="11">
        <v>9800</v>
      </c>
      <c r="C106" s="12" t="s">
        <v>51</v>
      </c>
      <c r="D106" s="13" t="s">
        <v>262</v>
      </c>
      <c r="E106" s="14">
        <f>F106+I106</f>
        <v>0</v>
      </c>
      <c r="F106" s="15"/>
      <c r="G106" s="15"/>
      <c r="H106" s="15"/>
      <c r="I106" s="15"/>
      <c r="J106" s="14">
        <f>L106+O106</f>
        <v>0</v>
      </c>
      <c r="K106" s="15"/>
      <c r="L106" s="15"/>
      <c r="M106" s="15"/>
      <c r="N106" s="15"/>
      <c r="O106" s="15"/>
      <c r="P106" s="9">
        <f>E106+J106</f>
        <v>0</v>
      </c>
      <c r="Q106" s="21">
        <f t="shared" si="5"/>
        <v>0</v>
      </c>
    </row>
    <row r="107" spans="1:17" x14ac:dyDescent="0.2">
      <c r="A107" s="16" t="s">
        <v>240</v>
      </c>
      <c r="B107" s="17" t="s">
        <v>240</v>
      </c>
      <c r="C107" s="18" t="s">
        <v>240</v>
      </c>
      <c r="D107" s="19" t="s">
        <v>241</v>
      </c>
      <c r="E107" s="9">
        <f>E13+E27+E84+E101</f>
        <v>99943</v>
      </c>
      <c r="F107" s="9">
        <f>F13+F27+F84+F101</f>
        <v>68319</v>
      </c>
      <c r="G107" s="9">
        <f>G13+G27+G84+G101</f>
        <v>-19572.250000000011</v>
      </c>
      <c r="H107" s="9">
        <f>H13+H27+H84+H101</f>
        <v>-173747.9</v>
      </c>
      <c r="I107" s="9">
        <f>I13+I27+I84+I101</f>
        <v>49124</v>
      </c>
      <c r="J107" s="9">
        <f>K107+L107</f>
        <v>-69173.75</v>
      </c>
      <c r="K107" s="9">
        <f t="shared" ref="K107:P107" si="10">K13+K27+K84+K101</f>
        <v>-69173.75</v>
      </c>
      <c r="L107" s="9">
        <f t="shared" si="10"/>
        <v>0</v>
      </c>
      <c r="M107" s="9">
        <f t="shared" si="10"/>
        <v>0</v>
      </c>
      <c r="N107" s="9">
        <f t="shared" si="10"/>
        <v>0</v>
      </c>
      <c r="O107" s="9">
        <f t="shared" si="10"/>
        <v>-69173.75</v>
      </c>
      <c r="P107" s="9">
        <f t="shared" si="10"/>
        <v>30769.25</v>
      </c>
      <c r="Q107" s="21">
        <f t="shared" si="5"/>
        <v>-152686.15</v>
      </c>
    </row>
    <row r="108" spans="1:17" x14ac:dyDescent="0.2">
      <c r="E108" s="21"/>
    </row>
    <row r="109" spans="1:17" x14ac:dyDescent="0.2">
      <c r="B109" s="2" t="s">
        <v>15</v>
      </c>
      <c r="I109" s="2"/>
      <c r="J109" s="2" t="s">
        <v>17</v>
      </c>
      <c r="P109" s="21"/>
    </row>
    <row r="110" spans="1:17" x14ac:dyDescent="0.2">
      <c r="B110" s="2"/>
      <c r="J110" s="2"/>
    </row>
    <row r="111" spans="1:17" x14ac:dyDescent="0.2">
      <c r="B111" s="2" t="s">
        <v>2</v>
      </c>
      <c r="J111" s="2" t="s">
        <v>3</v>
      </c>
    </row>
    <row r="112" spans="1:17" x14ac:dyDescent="0.2">
      <c r="P112" s="38" t="e">
        <f>P107-#REF!-#REF!</f>
        <v>#REF!</v>
      </c>
    </row>
  </sheetData>
  <autoFilter ref="Q1:Q112">
    <filterColumn colId="0">
      <customFilters>
        <customFilter operator="notEqual" val="0"/>
      </customFilters>
    </filterColumn>
  </autoFilter>
  <mergeCells count="22">
    <mergeCell ref="A6:B6"/>
    <mergeCell ref="K9:K11"/>
    <mergeCell ref="A5:P5"/>
    <mergeCell ref="A8:A11"/>
    <mergeCell ref="B8:B11"/>
    <mergeCell ref="C8:C11"/>
    <mergeCell ref="D8:D11"/>
    <mergeCell ref="E8:I8"/>
    <mergeCell ref="E9:E11"/>
    <mergeCell ref="M10:M11"/>
    <mergeCell ref="O9:O11"/>
    <mergeCell ref="P8:P11"/>
    <mergeCell ref="G10:G11"/>
    <mergeCell ref="H10:H11"/>
    <mergeCell ref="I9:I11"/>
    <mergeCell ref="J8:O8"/>
    <mergeCell ref="F9:F11"/>
    <mergeCell ref="G9:H9"/>
    <mergeCell ref="L9:L11"/>
    <mergeCell ref="M9:N9"/>
    <mergeCell ref="N10:N11"/>
    <mergeCell ref="J9:J11"/>
  </mergeCells>
  <phoneticPr fontId="1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7"/>
  <sheetViews>
    <sheetView tabSelected="1" view="pageBreakPreview" topLeftCell="B1" zoomScale="70" zoomScaleNormal="100" zoomScaleSheetLayoutView="70" workbookViewId="0">
      <selection activeCell="E6" sqref="E6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x14ac:dyDescent="0.2">
      <c r="A1" s="41"/>
      <c r="B1" s="41"/>
      <c r="C1" s="41"/>
      <c r="D1" s="41"/>
      <c r="E1" s="41"/>
      <c r="F1" s="41"/>
      <c r="G1" s="41"/>
      <c r="H1" s="112" t="s">
        <v>0</v>
      </c>
      <c r="I1" s="110"/>
      <c r="J1" s="110"/>
    </row>
    <row r="2" spans="1:10" x14ac:dyDescent="0.2">
      <c r="A2" s="41"/>
      <c r="B2" s="41"/>
      <c r="C2" s="41"/>
      <c r="D2" s="41"/>
      <c r="E2" s="41"/>
      <c r="F2" s="41"/>
      <c r="G2" s="41"/>
      <c r="H2" s="113" t="s">
        <v>1</v>
      </c>
      <c r="I2" s="110"/>
      <c r="J2" s="110"/>
    </row>
    <row r="3" spans="1:10" x14ac:dyDescent="0.2">
      <c r="A3" s="41"/>
      <c r="B3" s="41"/>
      <c r="C3" s="41"/>
      <c r="D3" s="41"/>
      <c r="E3" s="41"/>
      <c r="F3" s="41"/>
      <c r="G3" s="41"/>
      <c r="H3" s="113" t="s">
        <v>356</v>
      </c>
      <c r="I3" s="110"/>
      <c r="J3" s="110"/>
    </row>
    <row r="4" spans="1:10" x14ac:dyDescent="0.2">
      <c r="A4" s="41"/>
      <c r="B4" s="41"/>
      <c r="C4" s="41"/>
      <c r="D4" s="41"/>
      <c r="E4" s="41"/>
      <c r="F4" s="41"/>
      <c r="G4" s="41"/>
      <c r="H4" s="110"/>
      <c r="I4" s="110"/>
      <c r="J4" s="110"/>
    </row>
    <row r="5" spans="1:10" ht="29.25" customHeight="1" x14ac:dyDescent="0.2">
      <c r="A5" s="151" t="s">
        <v>301</v>
      </c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5.75" x14ac:dyDescent="0.2">
      <c r="A6" s="42">
        <v>21547000000</v>
      </c>
      <c r="B6" s="43"/>
      <c r="C6" s="43"/>
      <c r="D6" s="43"/>
      <c r="E6" s="43" t="s">
        <v>358</v>
      </c>
      <c r="F6" s="43"/>
      <c r="G6" s="43"/>
      <c r="H6" s="43"/>
      <c r="I6" s="43"/>
      <c r="J6" s="43"/>
    </row>
    <row r="7" spans="1:10" ht="15.75" x14ac:dyDescent="0.2">
      <c r="A7" s="44" t="s">
        <v>250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12.75" customHeight="1" x14ac:dyDescent="0.3">
      <c r="A8" s="45"/>
      <c r="B8" s="46"/>
      <c r="C8" s="46"/>
      <c r="D8" s="46"/>
      <c r="E8" s="47"/>
      <c r="F8" s="47"/>
      <c r="G8" s="47"/>
      <c r="H8" s="47"/>
      <c r="I8" s="47"/>
      <c r="J8" s="48" t="s">
        <v>302</v>
      </c>
    </row>
    <row r="9" spans="1:10" x14ac:dyDescent="0.2">
      <c r="A9" s="152" t="s">
        <v>251</v>
      </c>
      <c r="B9" s="152" t="s">
        <v>29</v>
      </c>
      <c r="C9" s="152" t="s">
        <v>30</v>
      </c>
      <c r="D9" s="152" t="s">
        <v>303</v>
      </c>
      <c r="E9" s="154" t="s">
        <v>304</v>
      </c>
      <c r="F9" s="154" t="s">
        <v>305</v>
      </c>
      <c r="G9" s="154" t="s">
        <v>252</v>
      </c>
      <c r="H9" s="156" t="s">
        <v>32</v>
      </c>
      <c r="I9" s="158" t="s">
        <v>39</v>
      </c>
      <c r="J9" s="159"/>
    </row>
    <row r="10" spans="1:10" ht="60" customHeight="1" x14ac:dyDescent="0.2">
      <c r="A10" s="153"/>
      <c r="B10" s="153"/>
      <c r="C10" s="153"/>
      <c r="D10" s="153"/>
      <c r="E10" s="155"/>
      <c r="F10" s="155"/>
      <c r="G10" s="155"/>
      <c r="H10" s="157"/>
      <c r="I10" s="49" t="s">
        <v>33</v>
      </c>
      <c r="J10" s="49" t="s">
        <v>40</v>
      </c>
    </row>
    <row r="11" spans="1:10" x14ac:dyDescent="0.2">
      <c r="A11" s="108">
        <v>1</v>
      </c>
      <c r="B11" s="108">
        <v>2</v>
      </c>
      <c r="C11" s="109">
        <v>3</v>
      </c>
      <c r="D11" s="109">
        <v>4</v>
      </c>
      <c r="E11" s="109">
        <v>5</v>
      </c>
      <c r="F11" s="109">
        <v>6</v>
      </c>
      <c r="G11" s="109">
        <v>7</v>
      </c>
      <c r="H11" s="109">
        <v>8</v>
      </c>
      <c r="I11" s="109">
        <v>9</v>
      </c>
      <c r="J11" s="109">
        <v>10</v>
      </c>
    </row>
    <row r="12" spans="1:10" x14ac:dyDescent="0.2">
      <c r="A12" s="97" t="s">
        <v>42</v>
      </c>
      <c r="B12" s="98"/>
      <c r="C12" s="98"/>
      <c r="D12" s="99" t="s">
        <v>43</v>
      </c>
      <c r="E12" s="100"/>
      <c r="F12" s="100"/>
      <c r="G12" s="101">
        <f>H12+I12</f>
        <v>-186949.73</v>
      </c>
      <c r="H12" s="101">
        <f>H13</f>
        <v>3706.2700000000004</v>
      </c>
      <c r="I12" s="101">
        <f>I13</f>
        <v>-190656</v>
      </c>
      <c r="J12" s="101">
        <f>J13</f>
        <v>-190656</v>
      </c>
    </row>
    <row r="13" spans="1:10" x14ac:dyDescent="0.2">
      <c r="A13" s="97" t="s">
        <v>44</v>
      </c>
      <c r="B13" s="98"/>
      <c r="C13" s="98"/>
      <c r="D13" s="99" t="s">
        <v>43</v>
      </c>
      <c r="E13" s="100"/>
      <c r="F13" s="100"/>
      <c r="G13" s="101">
        <f t="shared" ref="G13:G73" si="0">H13+I13</f>
        <v>-186949.73</v>
      </c>
      <c r="H13" s="101">
        <f>SUM(H14:H23)</f>
        <v>3706.2700000000004</v>
      </c>
      <c r="I13" s="101">
        <f>SUM(I14:I22)</f>
        <v>-190656</v>
      </c>
      <c r="J13" s="101">
        <f>SUM(J14:J22)</f>
        <v>-190656</v>
      </c>
    </row>
    <row r="14" spans="1:10" hidden="1" x14ac:dyDescent="0.2">
      <c r="A14" s="106" t="s">
        <v>49</v>
      </c>
      <c r="B14" s="115" t="s">
        <v>51</v>
      </c>
      <c r="C14" s="115" t="s">
        <v>50</v>
      </c>
      <c r="D14" s="116" t="s">
        <v>52</v>
      </c>
      <c r="E14" s="146" t="s">
        <v>306</v>
      </c>
      <c r="F14" s="143" t="s">
        <v>307</v>
      </c>
      <c r="G14" s="102">
        <f t="shared" si="0"/>
        <v>0</v>
      </c>
      <c r="H14" s="102"/>
      <c r="I14" s="102"/>
      <c r="J14" s="102"/>
    </row>
    <row r="15" spans="1:10" hidden="1" x14ac:dyDescent="0.2">
      <c r="A15" s="50" t="s">
        <v>267</v>
      </c>
      <c r="B15" s="50">
        <v>6017</v>
      </c>
      <c r="C15" s="51" t="s">
        <v>215</v>
      </c>
      <c r="D15" s="35" t="s">
        <v>268</v>
      </c>
      <c r="E15" s="147"/>
      <c r="F15" s="149"/>
      <c r="G15" s="102">
        <f t="shared" si="0"/>
        <v>0</v>
      </c>
      <c r="H15" s="102"/>
      <c r="I15" s="102"/>
      <c r="J15" s="102"/>
    </row>
    <row r="16" spans="1:10" ht="27.75" customHeight="1" x14ac:dyDescent="0.2">
      <c r="A16" s="25" t="s">
        <v>257</v>
      </c>
      <c r="B16" s="26" t="s">
        <v>222</v>
      </c>
      <c r="C16" s="26" t="s">
        <v>221</v>
      </c>
      <c r="D16" s="52" t="s">
        <v>223</v>
      </c>
      <c r="E16" s="147"/>
      <c r="F16" s="149"/>
      <c r="G16" s="102">
        <f>H16+I16</f>
        <v>-190656</v>
      </c>
      <c r="H16" s="53"/>
      <c r="I16" s="53">
        <v>-190656</v>
      </c>
      <c r="J16" s="53">
        <v>-190656</v>
      </c>
    </row>
    <row r="17" spans="1:10" hidden="1" x14ac:dyDescent="0.2">
      <c r="A17" s="25" t="s">
        <v>269</v>
      </c>
      <c r="B17" s="54" t="s">
        <v>280</v>
      </c>
      <c r="C17" s="54" t="s">
        <v>204</v>
      </c>
      <c r="D17" s="55" t="s">
        <v>281</v>
      </c>
      <c r="E17" s="147"/>
      <c r="F17" s="149"/>
      <c r="G17" s="102">
        <f>H17+I17</f>
        <v>0</v>
      </c>
      <c r="H17" s="53"/>
      <c r="I17" s="53"/>
      <c r="J17" s="53"/>
    </row>
    <row r="18" spans="1:10" x14ac:dyDescent="0.2">
      <c r="A18" s="106" t="s">
        <v>56</v>
      </c>
      <c r="B18" s="115" t="s">
        <v>58</v>
      </c>
      <c r="C18" s="115" t="s">
        <v>57</v>
      </c>
      <c r="D18" s="116" t="s">
        <v>59</v>
      </c>
      <c r="E18" s="147"/>
      <c r="F18" s="149"/>
      <c r="G18" s="102">
        <f>H18+I18</f>
        <v>20000</v>
      </c>
      <c r="H18" s="102">
        <v>20000</v>
      </c>
      <c r="I18" s="102"/>
      <c r="J18" s="102"/>
    </row>
    <row r="19" spans="1:10" hidden="1" x14ac:dyDescent="0.2">
      <c r="A19" s="106" t="s">
        <v>277</v>
      </c>
      <c r="B19" s="115" t="s">
        <v>278</v>
      </c>
      <c r="C19" s="115" t="s">
        <v>208</v>
      </c>
      <c r="D19" s="116" t="s">
        <v>279</v>
      </c>
      <c r="E19" s="147"/>
      <c r="F19" s="149"/>
      <c r="G19" s="102">
        <f>H19+I19</f>
        <v>0</v>
      </c>
      <c r="H19" s="102"/>
      <c r="I19" s="102"/>
      <c r="J19" s="102"/>
    </row>
    <row r="20" spans="1:10" x14ac:dyDescent="0.2">
      <c r="A20" s="106" t="s">
        <v>63</v>
      </c>
      <c r="B20" s="115" t="s">
        <v>65</v>
      </c>
      <c r="C20" s="115" t="s">
        <v>64</v>
      </c>
      <c r="D20" s="116" t="s">
        <v>308</v>
      </c>
      <c r="E20" s="147"/>
      <c r="F20" s="149"/>
      <c r="G20" s="102">
        <f t="shared" si="0"/>
        <v>-44900</v>
      </c>
      <c r="H20" s="102">
        <v>-44900</v>
      </c>
      <c r="I20" s="102"/>
      <c r="J20" s="102"/>
    </row>
    <row r="21" spans="1:10" hidden="1" x14ac:dyDescent="0.2">
      <c r="A21" s="106" t="s">
        <v>70</v>
      </c>
      <c r="B21" s="115" t="s">
        <v>71</v>
      </c>
      <c r="C21" s="115" t="s">
        <v>64</v>
      </c>
      <c r="D21" s="116" t="s">
        <v>72</v>
      </c>
      <c r="E21" s="148"/>
      <c r="F21" s="144"/>
      <c r="G21" s="102">
        <f t="shared" si="0"/>
        <v>0</v>
      </c>
      <c r="H21" s="102"/>
      <c r="I21" s="102"/>
      <c r="J21" s="102"/>
    </row>
    <row r="22" spans="1:10" ht="25.5" x14ac:dyDescent="0.2">
      <c r="A22" s="106" t="s">
        <v>67</v>
      </c>
      <c r="B22" s="115" t="s">
        <v>68</v>
      </c>
      <c r="C22" s="115" t="s">
        <v>64</v>
      </c>
      <c r="D22" s="116" t="s">
        <v>69</v>
      </c>
      <c r="E22" s="104" t="s">
        <v>309</v>
      </c>
      <c r="F22" s="104" t="s">
        <v>310</v>
      </c>
      <c r="G22" s="102">
        <f t="shared" si="0"/>
        <v>28606.27</v>
      </c>
      <c r="H22" s="102">
        <v>28606.27</v>
      </c>
      <c r="I22" s="102"/>
      <c r="J22" s="102"/>
    </row>
    <row r="23" spans="1:10" ht="25.5" hidden="1" x14ac:dyDescent="0.2">
      <c r="A23" s="31" t="s">
        <v>289</v>
      </c>
      <c r="B23" s="11" t="s">
        <v>290</v>
      </c>
      <c r="C23" s="12" t="s">
        <v>208</v>
      </c>
      <c r="D23" s="13" t="s">
        <v>291</v>
      </c>
      <c r="E23" s="104" t="s">
        <v>311</v>
      </c>
      <c r="F23" s="104" t="s">
        <v>312</v>
      </c>
      <c r="G23" s="102">
        <f t="shared" si="0"/>
        <v>0</v>
      </c>
      <c r="H23" s="102"/>
      <c r="I23" s="102"/>
      <c r="J23" s="102"/>
    </row>
    <row r="24" spans="1:10" x14ac:dyDescent="0.2">
      <c r="A24" s="97" t="s">
        <v>73</v>
      </c>
      <c r="B24" s="98"/>
      <c r="C24" s="103"/>
      <c r="D24" s="56" t="s">
        <v>313</v>
      </c>
      <c r="E24" s="27"/>
      <c r="F24" s="27"/>
      <c r="G24" s="24">
        <f>H24+I24</f>
        <v>-487100</v>
      </c>
      <c r="H24" s="101">
        <f>H25</f>
        <v>-487100</v>
      </c>
      <c r="I24" s="101">
        <f>I25</f>
        <v>0</v>
      </c>
      <c r="J24" s="101">
        <f>J25</f>
        <v>0</v>
      </c>
    </row>
    <row r="25" spans="1:10" x14ac:dyDescent="0.2">
      <c r="A25" s="97" t="s">
        <v>74</v>
      </c>
      <c r="B25" s="98"/>
      <c r="C25" s="103"/>
      <c r="D25" s="56" t="s">
        <v>313</v>
      </c>
      <c r="E25" s="27"/>
      <c r="F25" s="27"/>
      <c r="G25" s="24">
        <f>H25+I25</f>
        <v>-487100</v>
      </c>
      <c r="H25" s="101">
        <f>SUM(H26:H55)</f>
        <v>-487100</v>
      </c>
      <c r="I25" s="101">
        <f>SUM(I26:I56)</f>
        <v>0</v>
      </c>
      <c r="J25" s="101">
        <f>SUM(J26:J56)</f>
        <v>0</v>
      </c>
    </row>
    <row r="26" spans="1:10" ht="25.5" hidden="1" x14ac:dyDescent="0.2">
      <c r="A26" s="26" t="s">
        <v>87</v>
      </c>
      <c r="B26" s="26" t="s">
        <v>89</v>
      </c>
      <c r="C26" s="26" t="s">
        <v>88</v>
      </c>
      <c r="D26" s="57" t="s">
        <v>314</v>
      </c>
      <c r="E26" s="135" t="s">
        <v>315</v>
      </c>
      <c r="F26" s="135" t="s">
        <v>316</v>
      </c>
      <c r="G26" s="102">
        <f t="shared" si="0"/>
        <v>0</v>
      </c>
      <c r="H26" s="53"/>
      <c r="I26" s="53"/>
      <c r="J26" s="53"/>
    </row>
    <row r="27" spans="1:10" hidden="1" x14ac:dyDescent="0.2">
      <c r="A27" s="25" t="s">
        <v>98</v>
      </c>
      <c r="B27" s="26" t="s">
        <v>99</v>
      </c>
      <c r="C27" s="25" t="s">
        <v>95</v>
      </c>
      <c r="D27" s="58" t="s">
        <v>100</v>
      </c>
      <c r="E27" s="150"/>
      <c r="F27" s="133"/>
      <c r="G27" s="102">
        <f t="shared" si="0"/>
        <v>0</v>
      </c>
      <c r="H27" s="53"/>
      <c r="I27" s="53"/>
      <c r="J27" s="53"/>
    </row>
    <row r="28" spans="1:10" ht="25.5" hidden="1" x14ac:dyDescent="0.2">
      <c r="A28" s="59" t="s">
        <v>194</v>
      </c>
      <c r="B28" s="60" t="s">
        <v>195</v>
      </c>
      <c r="C28" s="59" t="s">
        <v>188</v>
      </c>
      <c r="D28" s="61" t="s">
        <v>196</v>
      </c>
      <c r="E28" s="150"/>
      <c r="F28" s="133"/>
      <c r="G28" s="105">
        <f t="shared" si="0"/>
        <v>0</v>
      </c>
      <c r="H28" s="62"/>
      <c r="I28" s="62"/>
      <c r="J28" s="62"/>
    </row>
    <row r="29" spans="1:10" ht="25.5" hidden="1" x14ac:dyDescent="0.2">
      <c r="A29" s="25" t="s">
        <v>98</v>
      </c>
      <c r="B29" s="26" t="s">
        <v>99</v>
      </c>
      <c r="C29" s="25" t="s">
        <v>95</v>
      </c>
      <c r="D29" s="58" t="s">
        <v>100</v>
      </c>
      <c r="E29" s="83" t="s">
        <v>317</v>
      </c>
      <c r="F29" s="104" t="s">
        <v>312</v>
      </c>
      <c r="G29" s="105">
        <f t="shared" si="0"/>
        <v>0</v>
      </c>
      <c r="H29" s="62"/>
      <c r="I29" s="62"/>
      <c r="J29" s="62"/>
    </row>
    <row r="30" spans="1:10" ht="38.25" x14ac:dyDescent="0.2">
      <c r="A30" s="25" t="s">
        <v>110</v>
      </c>
      <c r="B30" s="26" t="s">
        <v>112</v>
      </c>
      <c r="C30" s="25" t="s">
        <v>111</v>
      </c>
      <c r="D30" s="58" t="s">
        <v>113</v>
      </c>
      <c r="E30" s="81" t="s">
        <v>318</v>
      </c>
      <c r="F30" s="81" t="s">
        <v>319</v>
      </c>
      <c r="G30" s="102">
        <f t="shared" si="0"/>
        <v>-267200</v>
      </c>
      <c r="H30" s="53">
        <v>-267200</v>
      </c>
      <c r="I30" s="53"/>
      <c r="J30" s="53"/>
    </row>
    <row r="31" spans="1:10" hidden="1" x14ac:dyDescent="0.2">
      <c r="A31" s="63" t="s">
        <v>122</v>
      </c>
      <c r="B31" s="63" t="s">
        <v>123</v>
      </c>
      <c r="C31" s="63" t="s">
        <v>119</v>
      </c>
      <c r="D31" s="64" t="s">
        <v>124</v>
      </c>
      <c r="E31" s="82"/>
      <c r="F31" s="82"/>
      <c r="G31" s="117">
        <f t="shared" si="0"/>
        <v>0</v>
      </c>
      <c r="H31" s="65"/>
      <c r="I31" s="65"/>
      <c r="J31" s="65"/>
    </row>
    <row r="32" spans="1:10" hidden="1" x14ac:dyDescent="0.2">
      <c r="A32" s="50" t="s">
        <v>264</v>
      </c>
      <c r="B32" s="50" t="s">
        <v>265</v>
      </c>
      <c r="C32" s="66" t="s">
        <v>204</v>
      </c>
      <c r="D32" s="35" t="s">
        <v>266</v>
      </c>
      <c r="E32" s="81"/>
      <c r="F32" s="81"/>
      <c r="G32" s="102">
        <f t="shared" si="0"/>
        <v>0</v>
      </c>
      <c r="H32" s="53"/>
      <c r="I32" s="53"/>
      <c r="J32" s="53"/>
    </row>
    <row r="33" spans="1:10" ht="25.5" hidden="1" x14ac:dyDescent="0.2">
      <c r="A33" s="25" t="s">
        <v>114</v>
      </c>
      <c r="B33" s="26" t="s">
        <v>116</v>
      </c>
      <c r="C33" s="26" t="s">
        <v>115</v>
      </c>
      <c r="D33" s="118" t="s">
        <v>117</v>
      </c>
      <c r="E33" s="132" t="s">
        <v>320</v>
      </c>
      <c r="F33" s="132" t="s">
        <v>321</v>
      </c>
      <c r="G33" s="102">
        <f t="shared" si="0"/>
        <v>0</v>
      </c>
      <c r="H33" s="53"/>
      <c r="I33" s="53"/>
      <c r="J33" s="53"/>
    </row>
    <row r="34" spans="1:10" hidden="1" x14ac:dyDescent="0.2">
      <c r="A34" s="54" t="s">
        <v>118</v>
      </c>
      <c r="B34" s="54" t="s">
        <v>120</v>
      </c>
      <c r="C34" s="54" t="s">
        <v>119</v>
      </c>
      <c r="D34" s="116" t="s">
        <v>322</v>
      </c>
      <c r="E34" s="133"/>
      <c r="F34" s="133"/>
      <c r="G34" s="119">
        <f t="shared" si="0"/>
        <v>0</v>
      </c>
      <c r="H34" s="67"/>
      <c r="I34" s="67"/>
      <c r="J34" s="67"/>
    </row>
    <row r="35" spans="1:10" hidden="1" x14ac:dyDescent="0.2">
      <c r="A35" s="50" t="s">
        <v>264</v>
      </c>
      <c r="B35" s="50" t="s">
        <v>265</v>
      </c>
      <c r="C35" s="66" t="s">
        <v>204</v>
      </c>
      <c r="D35" s="35" t="s">
        <v>266</v>
      </c>
      <c r="E35" s="134"/>
      <c r="F35" s="134"/>
      <c r="G35" s="102">
        <f t="shared" si="0"/>
        <v>0</v>
      </c>
      <c r="H35" s="53"/>
      <c r="I35" s="53"/>
      <c r="J35" s="53"/>
    </row>
    <row r="36" spans="1:10" ht="41.25" customHeight="1" x14ac:dyDescent="0.2">
      <c r="A36" s="54" t="s">
        <v>128</v>
      </c>
      <c r="B36" s="54" t="s">
        <v>129</v>
      </c>
      <c r="C36" s="54" t="s">
        <v>119</v>
      </c>
      <c r="D36" s="120" t="s">
        <v>130</v>
      </c>
      <c r="E36" s="81" t="s">
        <v>323</v>
      </c>
      <c r="F36" s="81" t="s">
        <v>324</v>
      </c>
      <c r="G36" s="102">
        <f t="shared" si="0"/>
        <v>-25000</v>
      </c>
      <c r="H36" s="53">
        <v>-25000</v>
      </c>
      <c r="I36" s="53"/>
      <c r="J36" s="53"/>
    </row>
    <row r="37" spans="1:10" ht="25.5" hidden="1" x14ac:dyDescent="0.2">
      <c r="A37" s="25" t="s">
        <v>131</v>
      </c>
      <c r="B37" s="26" t="s">
        <v>132</v>
      </c>
      <c r="C37" s="26" t="s">
        <v>325</v>
      </c>
      <c r="D37" s="68" t="s">
        <v>326</v>
      </c>
      <c r="E37" s="83" t="s">
        <v>317</v>
      </c>
      <c r="F37" s="104" t="s">
        <v>312</v>
      </c>
      <c r="G37" s="102">
        <f t="shared" si="0"/>
        <v>0</v>
      </c>
      <c r="H37" s="53"/>
      <c r="I37" s="53"/>
      <c r="J37" s="53"/>
    </row>
    <row r="38" spans="1:10" ht="36" customHeight="1" x14ac:dyDescent="0.2">
      <c r="A38" s="25" t="s">
        <v>131</v>
      </c>
      <c r="B38" s="26" t="s">
        <v>132</v>
      </c>
      <c r="C38" s="26" t="s">
        <v>325</v>
      </c>
      <c r="D38" s="68" t="s">
        <v>326</v>
      </c>
      <c r="E38" s="135" t="s">
        <v>327</v>
      </c>
      <c r="F38" s="132" t="s">
        <v>328</v>
      </c>
      <c r="G38" s="102">
        <f t="shared" si="0"/>
        <v>-26000</v>
      </c>
      <c r="H38" s="53">
        <v>-26000</v>
      </c>
      <c r="I38" s="53"/>
      <c r="J38" s="53"/>
    </row>
    <row r="39" spans="1:10" hidden="1" x14ac:dyDescent="0.2">
      <c r="A39" s="26" t="s">
        <v>134</v>
      </c>
      <c r="B39" s="26" t="s">
        <v>135</v>
      </c>
      <c r="C39" s="26" t="s">
        <v>89</v>
      </c>
      <c r="D39" s="69" t="s">
        <v>329</v>
      </c>
      <c r="E39" s="133"/>
      <c r="F39" s="131"/>
      <c r="G39" s="105">
        <f t="shared" si="0"/>
        <v>0</v>
      </c>
      <c r="H39" s="62"/>
      <c r="I39" s="62"/>
      <c r="J39" s="62"/>
    </row>
    <row r="40" spans="1:10" ht="25.5" x14ac:dyDescent="0.2">
      <c r="A40" s="26" t="s">
        <v>137</v>
      </c>
      <c r="B40" s="26" t="s">
        <v>138</v>
      </c>
      <c r="C40" s="26" t="s">
        <v>89</v>
      </c>
      <c r="D40" s="70" t="s">
        <v>139</v>
      </c>
      <c r="E40" s="133"/>
      <c r="F40" s="131"/>
      <c r="G40" s="102">
        <f t="shared" si="0"/>
        <v>-167000</v>
      </c>
      <c r="H40" s="53">
        <v>-167000</v>
      </c>
      <c r="I40" s="53"/>
      <c r="J40" s="53"/>
    </row>
    <row r="41" spans="1:10" ht="38.25" x14ac:dyDescent="0.2">
      <c r="A41" s="26" t="s">
        <v>161</v>
      </c>
      <c r="B41" s="26" t="s">
        <v>163</v>
      </c>
      <c r="C41" s="26" t="s">
        <v>144</v>
      </c>
      <c r="D41" s="52" t="s">
        <v>330</v>
      </c>
      <c r="E41" s="133"/>
      <c r="F41" s="131"/>
      <c r="G41" s="119">
        <f t="shared" si="0"/>
        <v>17000</v>
      </c>
      <c r="H41" s="67">
        <v>17000</v>
      </c>
      <c r="I41" s="67"/>
      <c r="J41" s="67"/>
    </row>
    <row r="42" spans="1:10" x14ac:dyDescent="0.2">
      <c r="A42" s="26" t="s">
        <v>165</v>
      </c>
      <c r="B42" s="26" t="s">
        <v>166</v>
      </c>
      <c r="C42" s="26" t="s">
        <v>144</v>
      </c>
      <c r="D42" s="52" t="s">
        <v>167</v>
      </c>
      <c r="E42" s="133"/>
      <c r="F42" s="131"/>
      <c r="G42" s="102">
        <f t="shared" si="0"/>
        <v>-7900</v>
      </c>
      <c r="H42" s="53">
        <v>-7900</v>
      </c>
      <c r="I42" s="53"/>
      <c r="J42" s="53"/>
    </row>
    <row r="43" spans="1:10" ht="25.5" hidden="1" x14ac:dyDescent="0.2">
      <c r="A43" s="26" t="s">
        <v>168</v>
      </c>
      <c r="B43" s="26" t="s">
        <v>169</v>
      </c>
      <c r="C43" s="26" t="s">
        <v>144</v>
      </c>
      <c r="D43" s="121" t="s">
        <v>331</v>
      </c>
      <c r="E43" s="133"/>
      <c r="F43" s="131"/>
      <c r="G43" s="102">
        <f t="shared" si="0"/>
        <v>0</v>
      </c>
      <c r="H43" s="53"/>
      <c r="I43" s="53"/>
      <c r="J43" s="53"/>
    </row>
    <row r="44" spans="1:10" x14ac:dyDescent="0.2">
      <c r="A44" s="26" t="s">
        <v>171</v>
      </c>
      <c r="B44" s="26" t="s">
        <v>173</v>
      </c>
      <c r="C44" s="26" t="s">
        <v>172</v>
      </c>
      <c r="D44" s="121" t="s">
        <v>174</v>
      </c>
      <c r="E44" s="134"/>
      <c r="F44" s="131"/>
      <c r="G44" s="102">
        <f t="shared" si="0"/>
        <v>48000</v>
      </c>
      <c r="H44" s="53">
        <v>48000</v>
      </c>
      <c r="I44" s="53"/>
      <c r="J44" s="53"/>
    </row>
    <row r="45" spans="1:10" ht="25.5" hidden="1" x14ac:dyDescent="0.2">
      <c r="A45" s="26" t="s">
        <v>155</v>
      </c>
      <c r="B45" s="26" t="s">
        <v>156</v>
      </c>
      <c r="C45" s="26" t="s">
        <v>152</v>
      </c>
      <c r="D45" s="28" t="s">
        <v>332</v>
      </c>
      <c r="E45" s="104" t="s">
        <v>333</v>
      </c>
      <c r="F45" s="83" t="s">
        <v>334</v>
      </c>
      <c r="G45" s="102">
        <f t="shared" si="0"/>
        <v>0</v>
      </c>
      <c r="H45" s="53"/>
      <c r="I45" s="53"/>
      <c r="J45" s="53"/>
    </row>
    <row r="46" spans="1:10" ht="38.25" hidden="1" x14ac:dyDescent="0.2">
      <c r="A46" s="11" t="s">
        <v>286</v>
      </c>
      <c r="B46" s="11" t="s">
        <v>287</v>
      </c>
      <c r="C46" s="12" t="s">
        <v>152</v>
      </c>
      <c r="D46" s="13" t="s">
        <v>288</v>
      </c>
      <c r="E46" s="114" t="s">
        <v>335</v>
      </c>
      <c r="F46" s="83" t="s">
        <v>336</v>
      </c>
      <c r="G46" s="102">
        <f t="shared" si="0"/>
        <v>0</v>
      </c>
      <c r="H46" s="62"/>
      <c r="I46" s="62"/>
      <c r="J46" s="62"/>
    </row>
    <row r="47" spans="1:10" hidden="1" x14ac:dyDescent="0.2">
      <c r="A47" s="60" t="s">
        <v>183</v>
      </c>
      <c r="B47" s="26" t="s">
        <v>185</v>
      </c>
      <c r="C47" s="26" t="s">
        <v>184</v>
      </c>
      <c r="D47" s="52" t="s">
        <v>186</v>
      </c>
      <c r="E47" s="131" t="s">
        <v>317</v>
      </c>
      <c r="F47" s="131" t="s">
        <v>312</v>
      </c>
      <c r="G47" s="102">
        <f t="shared" si="0"/>
        <v>0</v>
      </c>
      <c r="H47" s="53"/>
      <c r="I47" s="53"/>
      <c r="J47" s="53"/>
    </row>
    <row r="48" spans="1:10" hidden="1" x14ac:dyDescent="0.2">
      <c r="A48" s="26" t="s">
        <v>203</v>
      </c>
      <c r="B48" s="26" t="s">
        <v>205</v>
      </c>
      <c r="C48" s="26" t="s">
        <v>204</v>
      </c>
      <c r="D48" s="52" t="s">
        <v>206</v>
      </c>
      <c r="E48" s="135"/>
      <c r="F48" s="131"/>
      <c r="G48" s="102">
        <f t="shared" si="0"/>
        <v>0</v>
      </c>
      <c r="H48" s="53"/>
      <c r="I48" s="53"/>
      <c r="J48" s="53"/>
    </row>
    <row r="49" spans="1:10" ht="42" customHeight="1" x14ac:dyDescent="0.2">
      <c r="A49" s="11" t="s">
        <v>171</v>
      </c>
      <c r="B49" s="11" t="s">
        <v>173</v>
      </c>
      <c r="C49" s="12" t="s">
        <v>172</v>
      </c>
      <c r="D49" s="13" t="s">
        <v>174</v>
      </c>
      <c r="E49" s="132"/>
      <c r="F49" s="131"/>
      <c r="G49" s="102">
        <f t="shared" si="0"/>
        <v>-14000</v>
      </c>
      <c r="H49" s="53">
        <v>-14000</v>
      </c>
      <c r="I49" s="53"/>
      <c r="J49" s="53"/>
    </row>
    <row r="50" spans="1:10" hidden="1" x14ac:dyDescent="0.2">
      <c r="A50" s="11" t="s">
        <v>351</v>
      </c>
      <c r="B50" s="11" t="s">
        <v>352</v>
      </c>
      <c r="C50" s="12" t="s">
        <v>204</v>
      </c>
      <c r="D50" s="13" t="s">
        <v>353</v>
      </c>
      <c r="E50" s="134"/>
      <c r="F50" s="131"/>
      <c r="G50" s="102">
        <f t="shared" si="0"/>
        <v>0</v>
      </c>
      <c r="H50" s="53"/>
      <c r="I50" s="53"/>
      <c r="J50" s="53"/>
    </row>
    <row r="51" spans="1:10" ht="25.5" hidden="1" x14ac:dyDescent="0.2">
      <c r="A51" s="26" t="s">
        <v>270</v>
      </c>
      <c r="B51" s="26" t="s">
        <v>271</v>
      </c>
      <c r="C51" s="26" t="s">
        <v>208</v>
      </c>
      <c r="D51" s="52" t="s">
        <v>272</v>
      </c>
      <c r="E51" s="132"/>
      <c r="F51" s="131"/>
      <c r="G51" s="102">
        <f t="shared" si="0"/>
        <v>0</v>
      </c>
      <c r="H51" s="53"/>
      <c r="I51" s="53"/>
      <c r="J51" s="53"/>
    </row>
    <row r="52" spans="1:10" hidden="1" x14ac:dyDescent="0.2">
      <c r="A52" s="71" t="s">
        <v>187</v>
      </c>
      <c r="B52" s="54" t="s">
        <v>189</v>
      </c>
      <c r="C52" s="25" t="s">
        <v>188</v>
      </c>
      <c r="D52" s="118" t="s">
        <v>190</v>
      </c>
      <c r="E52" s="135" t="s">
        <v>337</v>
      </c>
      <c r="F52" s="128" t="s">
        <v>338</v>
      </c>
      <c r="G52" s="102">
        <f t="shared" si="0"/>
        <v>0</v>
      </c>
      <c r="H52" s="53"/>
      <c r="I52" s="53"/>
      <c r="J52" s="53"/>
    </row>
    <row r="53" spans="1:10" hidden="1" x14ac:dyDescent="0.2">
      <c r="A53" s="59" t="s">
        <v>191</v>
      </c>
      <c r="B53" s="60" t="s">
        <v>192</v>
      </c>
      <c r="C53" s="25" t="s">
        <v>188</v>
      </c>
      <c r="D53" s="118" t="s">
        <v>193</v>
      </c>
      <c r="E53" s="133"/>
      <c r="F53" s="129"/>
      <c r="G53" s="102">
        <f t="shared" si="0"/>
        <v>0</v>
      </c>
      <c r="H53" s="53"/>
      <c r="I53" s="53"/>
      <c r="J53" s="53"/>
    </row>
    <row r="54" spans="1:10" ht="56.25" customHeight="1" x14ac:dyDescent="0.2">
      <c r="A54" s="25" t="s">
        <v>197</v>
      </c>
      <c r="B54" s="26" t="s">
        <v>198</v>
      </c>
      <c r="C54" s="25" t="s">
        <v>188</v>
      </c>
      <c r="D54" s="118" t="s">
        <v>199</v>
      </c>
      <c r="E54" s="132"/>
      <c r="F54" s="129"/>
      <c r="G54" s="102">
        <f t="shared" si="0"/>
        <v>-45000</v>
      </c>
      <c r="H54" s="53">
        <v>-45000</v>
      </c>
      <c r="I54" s="53"/>
      <c r="J54" s="53"/>
    </row>
    <row r="55" spans="1:10" ht="25.5" hidden="1" x14ac:dyDescent="0.2">
      <c r="A55" s="26" t="s">
        <v>200</v>
      </c>
      <c r="B55" s="26" t="s">
        <v>201</v>
      </c>
      <c r="C55" s="26" t="s">
        <v>188</v>
      </c>
      <c r="D55" s="118" t="s">
        <v>339</v>
      </c>
      <c r="E55" s="133"/>
      <c r="F55" s="129"/>
      <c r="G55" s="102">
        <f t="shared" si="0"/>
        <v>0</v>
      </c>
      <c r="H55" s="53"/>
      <c r="I55" s="53"/>
      <c r="J55" s="53"/>
    </row>
    <row r="56" spans="1:10" ht="16.5" hidden="1" customHeight="1" x14ac:dyDescent="0.2">
      <c r="A56" s="60" t="s">
        <v>5</v>
      </c>
      <c r="B56" s="60" t="s">
        <v>7</v>
      </c>
      <c r="C56" s="60" t="s">
        <v>204</v>
      </c>
      <c r="D56" s="88" t="s">
        <v>6</v>
      </c>
      <c r="E56" s="142"/>
      <c r="F56" s="130"/>
      <c r="G56" s="105">
        <f t="shared" si="0"/>
        <v>0</v>
      </c>
      <c r="H56" s="62"/>
      <c r="I56" s="62"/>
      <c r="J56" s="62"/>
    </row>
    <row r="57" spans="1:10" ht="25.5" x14ac:dyDescent="0.2">
      <c r="A57" s="98" t="s">
        <v>211</v>
      </c>
      <c r="B57" s="98"/>
      <c r="C57" s="103"/>
      <c r="D57" s="72" t="s">
        <v>245</v>
      </c>
      <c r="E57" s="81"/>
      <c r="F57" s="83"/>
      <c r="G57" s="101">
        <f t="shared" si="0"/>
        <v>705697</v>
      </c>
      <c r="H57" s="73">
        <f>H58</f>
        <v>705697</v>
      </c>
      <c r="I57" s="73">
        <f>I58</f>
        <v>0</v>
      </c>
      <c r="J57" s="73">
        <f>J58</f>
        <v>0</v>
      </c>
    </row>
    <row r="58" spans="1:10" ht="25.5" x14ac:dyDescent="0.2">
      <c r="A58" s="98" t="s">
        <v>212</v>
      </c>
      <c r="B58" s="98"/>
      <c r="C58" s="103"/>
      <c r="D58" s="72" t="s">
        <v>245</v>
      </c>
      <c r="E58" s="81"/>
      <c r="F58" s="83"/>
      <c r="G58" s="101">
        <f t="shared" si="0"/>
        <v>705697</v>
      </c>
      <c r="H58" s="73">
        <f>SUM(H59:H74)</f>
        <v>705697</v>
      </c>
      <c r="I58" s="73">
        <f>SUM(I59:I74)</f>
        <v>0</v>
      </c>
      <c r="J58" s="73">
        <f>SUM(J59:J74)</f>
        <v>0</v>
      </c>
    </row>
    <row r="59" spans="1:10" hidden="1" x14ac:dyDescent="0.2">
      <c r="A59" s="74" t="s">
        <v>259</v>
      </c>
      <c r="B59" s="50" t="s">
        <v>54</v>
      </c>
      <c r="C59" s="66" t="s">
        <v>53</v>
      </c>
      <c r="D59" s="35" t="s">
        <v>55</v>
      </c>
      <c r="E59" s="132" t="s">
        <v>13</v>
      </c>
      <c r="F59" s="131" t="s">
        <v>14</v>
      </c>
      <c r="G59" s="102">
        <f t="shared" si="0"/>
        <v>0</v>
      </c>
      <c r="H59" s="53"/>
      <c r="I59" s="73"/>
      <c r="J59" s="73"/>
    </row>
    <row r="60" spans="1:10" hidden="1" x14ac:dyDescent="0.2">
      <c r="A60" s="103" t="s">
        <v>214</v>
      </c>
      <c r="B60" s="103" t="s">
        <v>216</v>
      </c>
      <c r="C60" s="103" t="s">
        <v>215</v>
      </c>
      <c r="D60" s="52" t="s">
        <v>217</v>
      </c>
      <c r="E60" s="132"/>
      <c r="F60" s="131"/>
      <c r="G60" s="102">
        <f t="shared" si="0"/>
        <v>0</v>
      </c>
      <c r="H60" s="53"/>
      <c r="I60" s="53"/>
      <c r="J60" s="53"/>
    </row>
    <row r="61" spans="1:10" hidden="1" x14ac:dyDescent="0.2">
      <c r="A61" s="93">
        <v>1216017</v>
      </c>
      <c r="B61" s="94">
        <v>6017</v>
      </c>
      <c r="C61" s="86" t="s">
        <v>215</v>
      </c>
      <c r="D61" s="95" t="s">
        <v>24</v>
      </c>
      <c r="E61" s="133"/>
      <c r="F61" s="129"/>
      <c r="G61" s="117">
        <f t="shared" si="0"/>
        <v>0</v>
      </c>
      <c r="H61" s="65"/>
      <c r="I61" s="65"/>
      <c r="J61" s="65"/>
    </row>
    <row r="62" spans="1:10" x14ac:dyDescent="0.2">
      <c r="A62" s="106" t="s">
        <v>218</v>
      </c>
      <c r="B62" s="103" t="s">
        <v>219</v>
      </c>
      <c r="C62" s="103" t="s">
        <v>215</v>
      </c>
      <c r="D62" s="52" t="s">
        <v>340</v>
      </c>
      <c r="E62" s="132"/>
      <c r="F62" s="131"/>
      <c r="G62" s="102">
        <f t="shared" si="0"/>
        <v>37614</v>
      </c>
      <c r="H62" s="53">
        <v>37614</v>
      </c>
      <c r="I62" s="53"/>
      <c r="J62" s="53"/>
    </row>
    <row r="63" spans="1:10" hidden="1" x14ac:dyDescent="0.2">
      <c r="A63" s="74">
        <v>1217130</v>
      </c>
      <c r="B63" s="50">
        <v>7130</v>
      </c>
      <c r="C63" s="66" t="s">
        <v>221</v>
      </c>
      <c r="D63" s="35" t="s">
        <v>223</v>
      </c>
      <c r="E63" s="132"/>
      <c r="F63" s="131"/>
      <c r="G63" s="102">
        <f t="shared" si="0"/>
        <v>0</v>
      </c>
      <c r="H63" s="53"/>
      <c r="I63" s="53"/>
      <c r="J63" s="53"/>
    </row>
    <row r="64" spans="1:10" hidden="1" x14ac:dyDescent="0.2">
      <c r="A64" s="74" t="s">
        <v>9</v>
      </c>
      <c r="B64" s="50" t="s">
        <v>280</v>
      </c>
      <c r="C64" s="66" t="s">
        <v>204</v>
      </c>
      <c r="D64" s="35" t="s">
        <v>281</v>
      </c>
      <c r="E64" s="132"/>
      <c r="F64" s="131"/>
      <c r="G64" s="102">
        <f t="shared" si="0"/>
        <v>0</v>
      </c>
      <c r="H64" s="53"/>
      <c r="I64" s="53"/>
      <c r="J64" s="53"/>
    </row>
    <row r="65" spans="1:10" ht="36.75" customHeight="1" x14ac:dyDescent="0.2">
      <c r="A65" s="106" t="s">
        <v>224</v>
      </c>
      <c r="B65" s="103" t="s">
        <v>226</v>
      </c>
      <c r="C65" s="103" t="s">
        <v>225</v>
      </c>
      <c r="D65" s="52" t="s">
        <v>341</v>
      </c>
      <c r="E65" s="132"/>
      <c r="F65" s="131"/>
      <c r="G65" s="102">
        <f t="shared" si="0"/>
        <v>172070</v>
      </c>
      <c r="H65" s="53">
        <v>172070</v>
      </c>
      <c r="I65" s="53"/>
      <c r="J65" s="53"/>
    </row>
    <row r="66" spans="1:10" hidden="1" x14ac:dyDescent="0.2">
      <c r="A66" s="85" t="s">
        <v>228</v>
      </c>
      <c r="B66" s="63" t="s">
        <v>229</v>
      </c>
      <c r="C66" s="63" t="s">
        <v>208</v>
      </c>
      <c r="D66" s="96" t="s">
        <v>342</v>
      </c>
      <c r="E66" s="133"/>
      <c r="F66" s="129"/>
      <c r="G66" s="117">
        <f t="shared" si="0"/>
        <v>0</v>
      </c>
      <c r="H66" s="65"/>
      <c r="I66" s="65"/>
      <c r="J66" s="65"/>
    </row>
    <row r="67" spans="1:10" ht="38.25" hidden="1" x14ac:dyDescent="0.2">
      <c r="A67" s="74" t="s">
        <v>8</v>
      </c>
      <c r="B67" s="50">
        <v>6011</v>
      </c>
      <c r="C67" s="66" t="s">
        <v>20</v>
      </c>
      <c r="D67" s="35" t="s">
        <v>10</v>
      </c>
      <c r="E67" s="81" t="s">
        <v>11</v>
      </c>
      <c r="F67" s="83" t="s">
        <v>12</v>
      </c>
      <c r="G67" s="102">
        <f t="shared" si="0"/>
        <v>0</v>
      </c>
      <c r="H67" s="53"/>
      <c r="I67" s="53"/>
      <c r="J67" s="53"/>
    </row>
    <row r="68" spans="1:10" ht="12.75" hidden="1" customHeight="1" x14ac:dyDescent="0.2">
      <c r="A68" s="106" t="s">
        <v>218</v>
      </c>
      <c r="B68" s="103" t="s">
        <v>219</v>
      </c>
      <c r="C68" s="103" t="s">
        <v>215</v>
      </c>
      <c r="D68" s="52" t="s">
        <v>340</v>
      </c>
      <c r="E68" s="135" t="s">
        <v>317</v>
      </c>
      <c r="F68" s="128" t="s">
        <v>312</v>
      </c>
      <c r="G68" s="102">
        <f t="shared" si="0"/>
        <v>0</v>
      </c>
      <c r="H68" s="53"/>
      <c r="I68" s="53"/>
      <c r="J68" s="53"/>
    </row>
    <row r="69" spans="1:10" ht="30.75" customHeight="1" x14ac:dyDescent="0.2">
      <c r="A69" s="106">
        <v>1217140</v>
      </c>
      <c r="B69" s="103">
        <v>7140</v>
      </c>
      <c r="C69" s="103" t="s">
        <v>221</v>
      </c>
      <c r="D69" s="52" t="s">
        <v>18</v>
      </c>
      <c r="E69" s="133"/>
      <c r="F69" s="129"/>
      <c r="G69" s="102">
        <f t="shared" si="0"/>
        <v>98800</v>
      </c>
      <c r="H69" s="53">
        <v>98800</v>
      </c>
      <c r="I69" s="53"/>
      <c r="J69" s="53"/>
    </row>
    <row r="70" spans="1:10" hidden="1" x14ac:dyDescent="0.2">
      <c r="A70" s="74" t="s">
        <v>9</v>
      </c>
      <c r="B70" s="50" t="s">
        <v>280</v>
      </c>
      <c r="C70" s="66" t="s">
        <v>204</v>
      </c>
      <c r="D70" s="35" t="s">
        <v>281</v>
      </c>
      <c r="E70" s="133"/>
      <c r="F70" s="129"/>
      <c r="G70" s="102">
        <f t="shared" si="0"/>
        <v>0</v>
      </c>
      <c r="H70" s="53"/>
      <c r="I70" s="53"/>
      <c r="J70" s="53"/>
    </row>
    <row r="71" spans="1:10" ht="28.5" customHeight="1" x14ac:dyDescent="0.2">
      <c r="A71" s="74" t="s">
        <v>19</v>
      </c>
      <c r="B71" s="50" t="s">
        <v>68</v>
      </c>
      <c r="C71" s="66" t="s">
        <v>64</v>
      </c>
      <c r="D71" s="35" t="s">
        <v>69</v>
      </c>
      <c r="E71" s="134"/>
      <c r="F71" s="145"/>
      <c r="G71" s="102">
        <f t="shared" si="0"/>
        <v>187213</v>
      </c>
      <c r="H71" s="53">
        <v>187213</v>
      </c>
      <c r="I71" s="53"/>
      <c r="J71" s="53"/>
    </row>
    <row r="72" spans="1:10" ht="69" customHeight="1" x14ac:dyDescent="0.2">
      <c r="A72" s="136" t="s">
        <v>231</v>
      </c>
      <c r="B72" s="138" t="s">
        <v>232</v>
      </c>
      <c r="C72" s="138" t="s">
        <v>60</v>
      </c>
      <c r="D72" s="140" t="s">
        <v>233</v>
      </c>
      <c r="E72" s="81" t="s">
        <v>343</v>
      </c>
      <c r="F72" s="83" t="s">
        <v>344</v>
      </c>
      <c r="G72" s="102">
        <f t="shared" si="0"/>
        <v>210000</v>
      </c>
      <c r="H72" s="53">
        <v>210000</v>
      </c>
      <c r="I72" s="53"/>
      <c r="J72" s="53"/>
    </row>
    <row r="73" spans="1:10" ht="38.25" hidden="1" x14ac:dyDescent="0.2">
      <c r="A73" s="137"/>
      <c r="B73" s="139"/>
      <c r="C73" s="139"/>
      <c r="D73" s="141"/>
      <c r="E73" s="87" t="s">
        <v>345</v>
      </c>
      <c r="F73" s="87" t="s">
        <v>346</v>
      </c>
      <c r="G73" s="119">
        <f t="shared" si="0"/>
        <v>0</v>
      </c>
      <c r="H73" s="67"/>
      <c r="I73" s="67"/>
      <c r="J73" s="67"/>
    </row>
    <row r="74" spans="1:10" ht="38.25" hidden="1" x14ac:dyDescent="0.2">
      <c r="A74" s="106" t="s">
        <v>253</v>
      </c>
      <c r="B74" s="115" t="s">
        <v>254</v>
      </c>
      <c r="C74" s="115" t="s">
        <v>255</v>
      </c>
      <c r="D74" s="116" t="s">
        <v>256</v>
      </c>
      <c r="E74" s="104" t="s">
        <v>347</v>
      </c>
      <c r="F74" s="104" t="s">
        <v>348</v>
      </c>
      <c r="G74" s="102">
        <f>H74+I74</f>
        <v>0</v>
      </c>
      <c r="H74" s="102"/>
      <c r="I74" s="102"/>
      <c r="J74" s="102"/>
    </row>
    <row r="75" spans="1:10" x14ac:dyDescent="0.2">
      <c r="A75" s="75" t="s">
        <v>234</v>
      </c>
      <c r="B75" s="76"/>
      <c r="C75" s="77"/>
      <c r="D75" s="36" t="s">
        <v>246</v>
      </c>
      <c r="E75" s="104"/>
      <c r="F75" s="104"/>
      <c r="G75" s="101">
        <f>G76</f>
        <v>-10217</v>
      </c>
      <c r="H75" s="101">
        <f>H76</f>
        <v>-10217</v>
      </c>
      <c r="I75" s="101">
        <f>I76</f>
        <v>0</v>
      </c>
      <c r="J75" s="101">
        <f>J76</f>
        <v>0</v>
      </c>
    </row>
    <row r="76" spans="1:10" x14ac:dyDescent="0.2">
      <c r="A76" s="37" t="s">
        <v>235</v>
      </c>
      <c r="B76" s="76"/>
      <c r="C76" s="77"/>
      <c r="D76" s="36" t="s">
        <v>246</v>
      </c>
      <c r="E76" s="104"/>
      <c r="F76" s="104"/>
      <c r="G76" s="101">
        <f>SUM(G77:G79)</f>
        <v>-10217</v>
      </c>
      <c r="H76" s="101">
        <f>SUM(H77:H79)</f>
        <v>-10217</v>
      </c>
      <c r="I76" s="101">
        <f>SUM(I77:I79)</f>
        <v>0</v>
      </c>
      <c r="J76" s="101">
        <f>SUM(J77:J79)</f>
        <v>0</v>
      </c>
    </row>
    <row r="77" spans="1:10" hidden="1" x14ac:dyDescent="0.2">
      <c r="A77" s="50" t="s">
        <v>283</v>
      </c>
      <c r="B77" s="78">
        <v>9770</v>
      </c>
      <c r="C77" s="79" t="s">
        <v>51</v>
      </c>
      <c r="D77" s="35" t="s">
        <v>273</v>
      </c>
      <c r="E77" s="143" t="s">
        <v>317</v>
      </c>
      <c r="F77" s="143" t="s">
        <v>312</v>
      </c>
      <c r="G77" s="102">
        <f>H77+I77</f>
        <v>0</v>
      </c>
      <c r="H77" s="102"/>
      <c r="I77" s="101"/>
      <c r="J77" s="101"/>
    </row>
    <row r="78" spans="1:10" ht="25.5" hidden="1" x14ac:dyDescent="0.2">
      <c r="A78" s="50" t="s">
        <v>263</v>
      </c>
      <c r="B78" s="50">
        <v>9800</v>
      </c>
      <c r="C78" s="103" t="s">
        <v>51</v>
      </c>
      <c r="D78" s="35" t="s">
        <v>262</v>
      </c>
      <c r="E78" s="144"/>
      <c r="F78" s="144"/>
      <c r="G78" s="102">
        <f>H78+I78</f>
        <v>0</v>
      </c>
      <c r="H78" s="102"/>
      <c r="I78" s="102"/>
      <c r="J78" s="102"/>
    </row>
    <row r="79" spans="1:10" ht="38.25" x14ac:dyDescent="0.2">
      <c r="A79" s="89" t="s">
        <v>283</v>
      </c>
      <c r="B79" s="91">
        <v>9770</v>
      </c>
      <c r="C79" s="92" t="s">
        <v>51</v>
      </c>
      <c r="D79" s="90" t="s">
        <v>273</v>
      </c>
      <c r="E79" s="114" t="s">
        <v>349</v>
      </c>
      <c r="F79" s="114" t="s">
        <v>350</v>
      </c>
      <c r="G79" s="105">
        <f>H79+I79</f>
        <v>-10217</v>
      </c>
      <c r="H79" s="105">
        <v>-10217</v>
      </c>
      <c r="I79" s="105"/>
      <c r="J79" s="105"/>
    </row>
    <row r="80" spans="1:10" x14ac:dyDescent="0.2">
      <c r="A80" s="103"/>
      <c r="B80" s="103"/>
      <c r="C80" s="107"/>
      <c r="D80" s="72" t="s">
        <v>241</v>
      </c>
      <c r="E80" s="81"/>
      <c r="F80" s="39"/>
      <c r="G80" s="101">
        <f>G12+G24+G57+G75</f>
        <v>21430.270000000019</v>
      </c>
      <c r="H80" s="101">
        <f>H12+H24+H57+H75</f>
        <v>212086.27000000002</v>
      </c>
      <c r="I80" s="101">
        <f>I12+I24+I57+I75</f>
        <v>-190656</v>
      </c>
      <c r="J80" s="101">
        <f>J12+J24+J57+J75</f>
        <v>-190656</v>
      </c>
    </row>
    <row r="81" spans="1:10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</row>
    <row r="82" spans="1:10" x14ac:dyDescent="0.2">
      <c r="B82" s="2" t="s">
        <v>15</v>
      </c>
      <c r="C82"/>
      <c r="D82"/>
      <c r="H82" s="2" t="s">
        <v>16</v>
      </c>
    </row>
    <row r="83" spans="1:10" x14ac:dyDescent="0.2">
      <c r="B83" s="2"/>
      <c r="C83"/>
      <c r="D83"/>
      <c r="H83" s="2"/>
    </row>
    <row r="84" spans="1:10" x14ac:dyDescent="0.2">
      <c r="B84" s="2" t="s">
        <v>2</v>
      </c>
      <c r="C84"/>
      <c r="D84"/>
      <c r="H84" s="2" t="s">
        <v>3</v>
      </c>
    </row>
    <row r="87" spans="1:10" x14ac:dyDescent="0.2">
      <c r="G87" s="84"/>
      <c r="H87" s="84"/>
      <c r="I87" s="84"/>
      <c r="J87" s="84"/>
    </row>
  </sheetData>
  <autoFilter ref="A11:IT80">
    <filterColumn colId="6">
      <customFilters>
        <customFilter operator="notEqual" val="0"/>
      </customFilters>
    </filterColumn>
  </autoFilter>
  <mergeCells count="32">
    <mergeCell ref="E14:E21"/>
    <mergeCell ref="F14:F21"/>
    <mergeCell ref="E26:E28"/>
    <mergeCell ref="F33:F3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F26:F28"/>
    <mergeCell ref="E77:E78"/>
    <mergeCell ref="F77:F78"/>
    <mergeCell ref="E59:E66"/>
    <mergeCell ref="F59:F66"/>
    <mergeCell ref="E68:E71"/>
    <mergeCell ref="F68:F71"/>
    <mergeCell ref="A72:A73"/>
    <mergeCell ref="B72:B73"/>
    <mergeCell ref="C72:C73"/>
    <mergeCell ref="D72:D73"/>
    <mergeCell ref="E52:E56"/>
    <mergeCell ref="F52:F56"/>
    <mergeCell ref="F47:F51"/>
    <mergeCell ref="E33:E35"/>
    <mergeCell ref="E47:E51"/>
    <mergeCell ref="E38:E44"/>
    <mergeCell ref="F38:F44"/>
  </mergeCells>
  <phoneticPr fontId="18" type="noConversion"/>
  <pageMargins left="0.74803149606299213" right="0.35433070866141736" top="0.39370078740157483" bottom="0.39370078740157483" header="0" footer="0"/>
  <pageSetup paperSize="9" scale="48" orientation="landscape" r:id="rId1"/>
  <headerFooter scaleWithDoc="0"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дод3</vt:lpstr>
      <vt:lpstr>дод 6</vt:lpstr>
      <vt:lpstr>'дод 6'!Заголовки_для_печати</vt:lpstr>
      <vt:lpstr>дод3!Заголовки_для_печати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2021-12-09T13:43:42Z</cp:lastPrinted>
  <dcterms:created xsi:type="dcterms:W3CDTF">2020-12-23T13:35:01Z</dcterms:created>
  <dcterms:modified xsi:type="dcterms:W3CDTF">2021-12-13T09:24:14Z</dcterms:modified>
</cp:coreProperties>
</file>