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5 сесія\Рішення\124 Рш перерозподіл бюджет\"/>
    </mc:Choice>
  </mc:AlternateContent>
  <bookViews>
    <workbookView xWindow="0" yWindow="0" windowWidth="20490" windowHeight="7065" activeTab="3"/>
  </bookViews>
  <sheets>
    <sheet name="дод 3" sheetId="1" r:id="rId1"/>
    <sheet name="дод 4" sheetId="5" r:id="rId2"/>
    <sheet name="дод.6 " sheetId="4" r:id="rId3"/>
    <sheet name="дод.7" sheetId="3" r:id="rId4"/>
  </sheets>
  <definedNames>
    <definedName name="_xlnm.Print_Titles" localSheetId="0">'дод 3'!$9:$13</definedName>
    <definedName name="_xlnm.Print_Titles" localSheetId="3">дод.7!$6:$8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5" l="1"/>
  <c r="N18" i="5"/>
  <c r="M18" i="5"/>
  <c r="P18" i="5" s="1"/>
  <c r="L18" i="5"/>
  <c r="H18" i="5"/>
  <c r="O17" i="5"/>
  <c r="N17" i="5"/>
  <c r="M17" i="5"/>
  <c r="P17" i="5" s="1"/>
  <c r="L17" i="5"/>
  <c r="H17" i="5"/>
  <c r="O16" i="5"/>
  <c r="N16" i="5"/>
  <c r="M16" i="5"/>
  <c r="P16" i="5" s="1"/>
  <c r="L16" i="5"/>
  <c r="H16" i="5"/>
  <c r="O15" i="5"/>
  <c r="N15" i="5"/>
  <c r="M15" i="5"/>
  <c r="P15" i="5" s="1"/>
  <c r="L15" i="5"/>
  <c r="H15" i="5"/>
  <c r="O14" i="5"/>
  <c r="N14" i="5"/>
  <c r="M14" i="5"/>
  <c r="P14" i="5" s="1"/>
  <c r="L14" i="5"/>
  <c r="H14" i="5"/>
  <c r="G15" i="4" l="1"/>
  <c r="I10" i="4"/>
  <c r="G10" i="4"/>
  <c r="I15" i="4" l="1"/>
  <c r="I9" i="4"/>
  <c r="G9" i="4"/>
  <c r="G47" i="3" l="1"/>
  <c r="G46" i="3"/>
  <c r="G45" i="3"/>
  <c r="G44" i="3"/>
  <c r="G43" i="3"/>
  <c r="G42" i="3"/>
  <c r="J41" i="3"/>
  <c r="I41" i="3"/>
  <c r="H41" i="3"/>
  <c r="G41" i="3"/>
  <c r="J40" i="3"/>
  <c r="I40" i="3"/>
  <c r="I48" i="3" s="1"/>
  <c r="H40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J18" i="3"/>
  <c r="I18" i="3"/>
  <c r="H18" i="3"/>
  <c r="G18" i="3" s="1"/>
  <c r="J17" i="3"/>
  <c r="I17" i="3"/>
  <c r="H17" i="3"/>
  <c r="G17" i="3" s="1"/>
  <c r="G16" i="3"/>
  <c r="G15" i="3"/>
  <c r="G14" i="3"/>
  <c r="G13" i="3"/>
  <c r="G12" i="3"/>
  <c r="G11" i="3"/>
  <c r="J10" i="3"/>
  <c r="I10" i="3"/>
  <c r="H10" i="3"/>
  <c r="G10" i="3" s="1"/>
  <c r="J9" i="3"/>
  <c r="J48" i="3" s="1"/>
  <c r="I9" i="3"/>
  <c r="H9" i="3"/>
  <c r="H48" i="3" s="1"/>
  <c r="G9" i="3" l="1"/>
  <c r="G48" i="3" s="1"/>
  <c r="E14" i="1"/>
  <c r="E15" i="1"/>
  <c r="E25" i="1"/>
  <c r="E26" i="1"/>
  <c r="E70" i="1"/>
  <c r="E69" i="1"/>
  <c r="O26" i="1"/>
  <c r="N26" i="1"/>
  <c r="N25" i="1" s="1"/>
  <c r="N82" i="1" s="1"/>
  <c r="M26" i="1"/>
  <c r="L26" i="1"/>
  <c r="L25" i="1" s="1"/>
  <c r="L82" i="1" s="1"/>
  <c r="K26" i="1"/>
  <c r="O25" i="1"/>
  <c r="M25" i="1"/>
  <c r="K25" i="1"/>
  <c r="G25" i="1"/>
  <c r="H25" i="1"/>
  <c r="H82" i="1" s="1"/>
  <c r="I25" i="1"/>
  <c r="F25" i="1"/>
  <c r="E16" i="1"/>
  <c r="E72" i="1"/>
  <c r="E73" i="1"/>
  <c r="E74" i="1"/>
  <c r="E75" i="1"/>
  <c r="E76" i="1"/>
  <c r="E77" i="1"/>
  <c r="E28" i="1"/>
  <c r="E29" i="1"/>
  <c r="E30" i="1"/>
  <c r="E31" i="1"/>
  <c r="E32" i="1"/>
  <c r="E33" i="1"/>
  <c r="E34" i="1"/>
  <c r="E35" i="1"/>
  <c r="E36" i="1"/>
  <c r="E37" i="1"/>
  <c r="P37" i="1" s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17" i="1"/>
  <c r="E18" i="1"/>
  <c r="E19" i="1"/>
  <c r="E20" i="1"/>
  <c r="E21" i="1"/>
  <c r="E22" i="1"/>
  <c r="E23" i="1"/>
  <c r="E24" i="1"/>
  <c r="J82" i="1"/>
  <c r="K82" i="1"/>
  <c r="M82" i="1"/>
  <c r="O82" i="1"/>
  <c r="I82" i="1"/>
  <c r="E78" i="1"/>
  <c r="E79" i="1"/>
  <c r="O78" i="1"/>
  <c r="N78" i="1"/>
  <c r="M78" i="1"/>
  <c r="L78" i="1"/>
  <c r="K78" i="1"/>
  <c r="G78" i="1"/>
  <c r="H78" i="1"/>
  <c r="I78" i="1"/>
  <c r="F78" i="1"/>
  <c r="O79" i="1"/>
  <c r="N79" i="1"/>
  <c r="M79" i="1"/>
  <c r="L79" i="1"/>
  <c r="K79" i="1"/>
  <c r="G79" i="1"/>
  <c r="H79" i="1"/>
  <c r="I79" i="1"/>
  <c r="F79" i="1"/>
  <c r="E80" i="1"/>
  <c r="J37" i="1"/>
  <c r="E71" i="1"/>
  <c r="L69" i="1"/>
  <c r="M69" i="1"/>
  <c r="N69" i="1"/>
  <c r="O69" i="1"/>
  <c r="K69" i="1"/>
  <c r="O70" i="1"/>
  <c r="L70" i="1"/>
  <c r="M70" i="1"/>
  <c r="N70" i="1"/>
  <c r="K70" i="1"/>
  <c r="H69" i="1"/>
  <c r="I69" i="1"/>
  <c r="G70" i="1"/>
  <c r="G69" i="1" s="1"/>
  <c r="G82" i="1" s="1"/>
  <c r="H70" i="1"/>
  <c r="I70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17" i="1"/>
  <c r="J18" i="1"/>
  <c r="J19" i="1"/>
  <c r="J20" i="1"/>
  <c r="J21" i="1"/>
  <c r="J22" i="1"/>
  <c r="J23" i="1"/>
  <c r="J24" i="1"/>
  <c r="J16" i="1"/>
  <c r="E27" i="1"/>
  <c r="G26" i="1"/>
  <c r="H26" i="1"/>
  <c r="I26" i="1"/>
  <c r="F26" i="1"/>
  <c r="O14" i="1"/>
  <c r="N14" i="1"/>
  <c r="M14" i="1"/>
  <c r="L14" i="1"/>
  <c r="K14" i="1"/>
  <c r="H14" i="1"/>
  <c r="I14" i="1"/>
  <c r="N15" i="1"/>
  <c r="M15" i="1"/>
  <c r="L15" i="1"/>
  <c r="K15" i="1"/>
  <c r="G15" i="1"/>
  <c r="G14" i="1" s="1"/>
  <c r="H15" i="1"/>
  <c r="I15" i="1"/>
  <c r="F15" i="1"/>
  <c r="F14" i="1" s="1"/>
  <c r="E82" i="1" l="1"/>
  <c r="E84" i="1" s="1"/>
  <c r="P81" i="1"/>
  <c r="P80" i="1"/>
  <c r="P79" i="1"/>
  <c r="P78" i="1"/>
  <c r="P77" i="1"/>
  <c r="P76" i="1"/>
  <c r="P75" i="1"/>
  <c r="P74" i="1"/>
  <c r="P71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82" i="1" s="1"/>
  <c r="P72" i="1"/>
  <c r="P73" i="1"/>
  <c r="P70" i="1"/>
  <c r="F70" i="1"/>
  <c r="F69" i="1" s="1"/>
  <c r="F82" i="1" s="1"/>
</calcChain>
</file>

<file path=xl/sharedStrings.xml><?xml version="1.0" encoding="utf-8"?>
<sst xmlns="http://schemas.openxmlformats.org/spreadsheetml/2006/main" count="580" uniqueCount="326">
  <si>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</si>
  <si>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</si>
  <si>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</si>
  <si>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</si>
  <si>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</si>
  <si>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</si>
  <si>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</si>
  <si>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</si>
  <si>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</si>
  <si>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</si>
  <si>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</si>
  <si>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</si>
  <si>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</si>
  <si>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</si>
  <si>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</si>
  <si>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</si>
  <si>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</si>
  <si>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</si>
  <si>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</si>
  <si>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</si>
  <si>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</si>
  <si>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</si>
  <si>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</si>
  <si>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</si>
  <si>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</si>
  <si>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</si>
  <si>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</si>
  <si>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</si>
  <si>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0113210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</si>
  <si>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</si>
  <si>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</si>
  <si>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</si>
  <si>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</si>
  <si>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</si>
  <si>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</si>
  <si>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</si>
  <si>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0118130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</si>
  <si>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</si>
  <si>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</si>
  <si>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</si>
  <si>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</si>
  <si>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</si>
  <si>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</si>
  <si>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</si>
  <si>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</si>
  <si>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</si>
  <si>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</si>
  <si>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</si>
  <si>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</si>
  <si>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</si>
  <si>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0118311</t>
  </si>
  <si>
    <t>0511</t>
  </si>
  <si>
    <t>8311</t>
  </si>
  <si>
    <t>Охорона та раціональне використання природних ресурсів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</si>
  <si>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</si>
  <si>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</si>
  <si>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</si>
  <si>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</si>
  <si>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</si>
  <si>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</si>
  <si>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</si>
  <si>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</si>
  <si>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</si>
  <si>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</si>
  <si>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</si>
  <si>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</si>
  <si>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</si>
  <si>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</si>
  <si>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</si>
  <si>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</si>
  <si>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</si>
  <si>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</si>
  <si>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</si>
  <si>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</si>
  <si>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</si>
  <si>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</si>
  <si>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</si>
  <si>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</si>
  <si>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</si>
  <si>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</si>
  <si>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</si>
  <si>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</si>
  <si>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</si>
  <si>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</si>
  <si>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</si>
  <si>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</si>
  <si>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</si>
  <si>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</si>
  <si>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</si>
  <si>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</si>
  <si>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</si>
  <si>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</si>
  <si>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</si>
  <si>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</si>
  <si>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</si>
  <si>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</si>
  <si>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</si>
  <si>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</si>
  <si>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</si>
  <si>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</si>
  <si>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</si>
  <si>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</si>
  <si>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</si>
  <si>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</si>
  <si>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</si>
  <si>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</si>
  <si>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</si>
  <si>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</si>
  <si>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</si>
  <si>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</si>
  <si>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</si>
  <si>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</si>
  <si>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</si>
  <si>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</si>
  <si>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</si>
  <si>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</si>
  <si>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</si>
  <si>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</si>
  <si>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</si>
  <si>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</si>
  <si>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</si>
  <si>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</si>
  <si>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</si>
  <si>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</si>
  <si>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</si>
  <si>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</si>
  <si>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</si>
  <si>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</si>
  <si>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</si>
  <si>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</si>
  <si>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</si>
  <si>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</si>
  <si>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</si>
  <si>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</si>
  <si>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</si>
  <si>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</si>
  <si>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</si>
  <si>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</si>
  <si>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</si>
  <si>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</si>
  <si>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</si>
  <si>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</si>
  <si>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</si>
  <si>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</si>
  <si>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</si>
  <si>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</si>
  <si>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</si>
  <si>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</si>
  <si>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</si>
  <si>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</si>
  <si>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</si>
  <si>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</si>
  <si>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</si>
  <si>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</si>
  <si>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</si>
  <si>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</si>
  <si>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</si>
  <si>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</si>
  <si>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</si>
  <si>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</si>
  <si>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</si>
  <si>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</si>
  <si>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</si>
  <si>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</si>
  <si>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</si>
  <si>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</si>
  <si>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</si>
  <si>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</si>
  <si>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</si>
  <si>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</si>
  <si>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</si>
  <si>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</si>
  <si>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</si>
  <si>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</si>
  <si>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</si>
  <si>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</si>
  <si>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</si>
  <si>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</si>
  <si>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</si>
  <si>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</si>
  <si>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</si>
  <si>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</si>
  <si>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</si>
  <si>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</si>
  <si>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</si>
  <si>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</si>
  <si>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</si>
  <si>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</si>
  <si>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0617324</t>
  </si>
  <si>
    <t>7324</t>
  </si>
  <si>
    <t>Будівництво установ та закладів культури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</si>
  <si>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</si>
  <si>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</si>
  <si>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</si>
  <si>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</si>
  <si>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</si>
  <si>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</si>
  <si>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</si>
  <si>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</si>
  <si>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</si>
  <si>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</si>
  <si>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</si>
  <si>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</si>
  <si>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</si>
  <si>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</si>
  <si>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1217130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</si>
  <si>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</si>
  <si>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</si>
  <si>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</si>
  <si>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</si>
  <si>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</si>
  <si>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</si>
  <si>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</si>
  <si>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</si>
  <si>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</si>
  <si>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</si>
  <si>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</si>
  <si>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</si>
  <si>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</si>
  <si>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</si>
  <si>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</si>
  <si>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</si>
  <si>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</si>
  <si>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</si>
  <si>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</si>
  <si>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</si>
  <si>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</si>
  <si>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</si>
  <si>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</si>
  <si>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</si>
  <si>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</si>
  <si>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</si>
  <si>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</si>
  <si>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</si>
  <si>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видатків селищного бюджету Новотроїцької селищної територіальної громади на 2021 рік</t>
  </si>
  <si>
    <t>21547000000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</si>
  <si>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</si>
  <si>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</si>
  <si>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</si>
  <si>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</si>
  <si>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</si>
  <si>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</si>
  <si>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</si>
  <si>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</si>
  <si>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</si>
  <si>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</si>
  <si>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Усього</t>
  </si>
  <si>
    <t>Розподіл витрат селищного бюджету на реалізацію місцевих/регіональних програм у 2021 році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</si>
  <si>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</si>
  <si>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</si>
  <si>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</si>
  <si>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</si>
  <si>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</si>
  <si>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</si>
  <si>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</si>
  <si>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</si>
  <si>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</si>
  <si>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</si>
  <si>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</si>
  <si>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ДОПОМОГИ"Новотротроїцької селищної ради Херсонської облаті на 2021 рік 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</si>
  <si>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</si>
  <si>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</si>
  <si>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0812152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</si>
  <si>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</si>
  <si>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</si>
  <si>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</si>
  <si>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</si>
  <si>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</si>
  <si>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</si>
  <si>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</si>
  <si>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</si>
  <si>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</si>
  <si>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</si>
  <si>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</si>
  <si>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</si>
  <si>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</si>
  <si>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</si>
  <si>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</si>
  <si>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</si>
  <si>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</si>
  <si>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</si>
  <si>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</si>
  <si>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</si>
  <si>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</si>
  <si>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№68</t>
  </si>
  <si>
    <t>Рішення сесії селищної ради від 23.12.2020р. №64</t>
  </si>
  <si>
    <t>Рішення сесії селищної ради від 23.12.2020р. №63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</si>
  <si>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</si>
  <si>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</si>
  <si>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№66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</si>
  <si>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</si>
  <si>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</si>
  <si>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</si>
  <si>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</si>
  <si>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</si>
  <si>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</si>
  <si>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</si>
  <si>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</si>
  <si>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</si>
  <si>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</si>
  <si>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</si>
  <si>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КРЕДИТУВАННЯ</t>
  </si>
  <si>
    <t>2154700000</t>
  </si>
  <si>
    <t>Надання кредитів</t>
  </si>
  <si>
    <t>Повернення кредитів</t>
  </si>
  <si>
    <t>Кредитування, усього</t>
  </si>
  <si>
    <t>загальний фонд</t>
  </si>
  <si>
    <t>спеціальний фонд</t>
  </si>
  <si>
    <t>разом</t>
  </si>
  <si>
    <t>8831</t>
  </si>
  <si>
    <t>Надання довгострокових кредитів індивідуальним забудовникам житла на селі</t>
  </si>
  <si>
    <t>8832</t>
  </si>
  <si>
    <t>Повернення довгострокових кредитів, наданих індивідуальним забудовникам житла на селі</t>
  </si>
  <si>
    <t>Х</t>
  </si>
  <si>
    <t>селищного бюджету Новотроїцької селищної територіальної громади на 2021 рік</t>
  </si>
  <si>
    <t>1218831</t>
  </si>
  <si>
    <t>1218832</t>
  </si>
  <si>
    <t xml:space="preserve">Капітальний ремонт внутрішньої системи опалення корпусу №1 (літ.А2) Сиваської ЗОШ І-ІІІ ст. № 1 </t>
  </si>
  <si>
    <t>Додаток 4</t>
  </si>
  <si>
    <t xml:space="preserve">до рішення  сесії селищної ради  </t>
  </si>
  <si>
    <t>Начальник фінансового управління</t>
  </si>
  <si>
    <t>Валентина МУРАВЙОВА</t>
  </si>
  <si>
    <t xml:space="preserve">до рішення сесії селищної ради </t>
  </si>
  <si>
    <t>від 22.01.2021 р. № 124</t>
  </si>
  <si>
    <t xml:space="preserve">Додаток 6
до рішення  сесії селищної ради 
від 22.01.2021 р. № 124
</t>
  </si>
  <si>
    <t xml:space="preserve">Додаток 7
до рішення сесії селищної ради
від 22.01.2021 р. № 124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</si>
</sst>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3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4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3" xfId="2" applyFont="1" applyBorder="1" applyAlignment="1">
      <alignment vertical="center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3" fillId="0" borderId="6" xfId="2" applyFont="1" applyBorder="1" applyAlignment="1">
      <alignment vertical="center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9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3" fillId="0" borderId="6" xfId="2" applyFont="1" applyBorder="1" applyAlignment="1">
      <alignment wrapText="1"/>
    </xf>
    <xf numFmtId="0" fontId="0" fillId="0" borderId="2" xfId="0" quotePrefix="1" applyBorder="1" applyAlignment="1">
      <alignment vertical="center" wrapText="1"/>
    </xf>
    <xf numFmtId="0" fontId="1" fillId="2" borderId="2" xfId="0" quotePrefix="1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3" xfId="1" applyFon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3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/>
    <xf numFmtId="0" fontId="3" fillId="0" borderId="2" xfId="2" applyFont="1" applyBorder="1" applyAlignment="1">
      <alignment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opLeftCell="D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5" width="18" customWidth="1"/>
    <col min="6" max="16" width="13.7109375" customWidth="1"/>
  </cols>
  <sheetData>
    <row r="1" spans="1:16" x14ac:dyDescent="0.2">
      <c r="M1" s="22" t="s">
        <v>0</v>
      </c>
    </row>
    <row r="2" spans="1:16" x14ac:dyDescent="0.2">
      <c r="M2" s="22" t="s">
        <v>319</v>
      </c>
    </row>
    <row r="3" spans="1:16" x14ac:dyDescent="0.2">
      <c r="M3" s="22" t="s">
        <v>323</v>
      </c>
    </row>
    <row r="5" spans="1:16" x14ac:dyDescent="0.2">
      <c r="A5" s="102" t="s">
        <v>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16" x14ac:dyDescent="0.2">
      <c r="A6" s="102" t="s">
        <v>234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x14ac:dyDescent="0.2">
      <c r="A7" s="23" t="s">
        <v>235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229</v>
      </c>
      <c r="P8" s="1" t="s">
        <v>2</v>
      </c>
    </row>
    <row r="9" spans="1:16" x14ac:dyDescent="0.2">
      <c r="A9" s="104" t="s">
        <v>3</v>
      </c>
      <c r="B9" s="104" t="s">
        <v>4</v>
      </c>
      <c r="C9" s="104" t="s">
        <v>5</v>
      </c>
      <c r="D9" s="101" t="s">
        <v>6</v>
      </c>
      <c r="E9" s="101" t="s">
        <v>7</v>
      </c>
      <c r="F9" s="101"/>
      <c r="G9" s="101"/>
      <c r="H9" s="101"/>
      <c r="I9" s="101"/>
      <c r="J9" s="101" t="s">
        <v>14</v>
      </c>
      <c r="K9" s="101"/>
      <c r="L9" s="101"/>
      <c r="M9" s="101"/>
      <c r="N9" s="101"/>
      <c r="O9" s="101"/>
      <c r="P9" s="100" t="s">
        <v>16</v>
      </c>
    </row>
    <row r="10" spans="1:16" x14ac:dyDescent="0.2">
      <c r="A10" s="101"/>
      <c r="B10" s="101"/>
      <c r="C10" s="101"/>
      <c r="D10" s="101"/>
      <c r="E10" s="100" t="s">
        <v>8</v>
      </c>
      <c r="F10" s="101" t="s">
        <v>9</v>
      </c>
      <c r="G10" s="101" t="s">
        <v>10</v>
      </c>
      <c r="H10" s="101"/>
      <c r="I10" s="101" t="s">
        <v>13</v>
      </c>
      <c r="J10" s="100" t="s">
        <v>8</v>
      </c>
      <c r="K10" s="101" t="s">
        <v>15</v>
      </c>
      <c r="L10" s="101" t="s">
        <v>9</v>
      </c>
      <c r="M10" s="101" t="s">
        <v>10</v>
      </c>
      <c r="N10" s="101"/>
      <c r="O10" s="101" t="s">
        <v>13</v>
      </c>
      <c r="P10" s="101"/>
    </row>
    <row r="11" spans="1:16" x14ac:dyDescent="0.2">
      <c r="A11" s="101"/>
      <c r="B11" s="101"/>
      <c r="C11" s="101"/>
      <c r="D11" s="101"/>
      <c r="E11" s="101"/>
      <c r="F11" s="101"/>
      <c r="G11" s="101" t="s">
        <v>11</v>
      </c>
      <c r="H11" s="101" t="s">
        <v>12</v>
      </c>
      <c r="I11" s="101"/>
      <c r="J11" s="101"/>
      <c r="K11" s="101"/>
      <c r="L11" s="101"/>
      <c r="M11" s="101" t="s">
        <v>11</v>
      </c>
      <c r="N11" s="101" t="s">
        <v>12</v>
      </c>
      <c r="O11" s="101"/>
      <c r="P11" s="101"/>
    </row>
    <row r="12" spans="1:16" ht="44.25" customHeight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17</v>
      </c>
      <c r="B14" s="7"/>
      <c r="C14" s="8"/>
      <c r="D14" s="9" t="s">
        <v>18</v>
      </c>
      <c r="E14" s="15">
        <f t="shared" ref="E14:E15" si="0">F14+I14</f>
        <v>29932900</v>
      </c>
      <c r="F14" s="11">
        <f>F15</f>
        <v>29932900</v>
      </c>
      <c r="G14" s="11">
        <f t="shared" ref="G14:I14" si="1">G15</f>
        <v>22165600</v>
      </c>
      <c r="H14" s="11">
        <f t="shared" si="1"/>
        <v>1122300</v>
      </c>
      <c r="I14" s="11">
        <f t="shared" si="1"/>
        <v>0</v>
      </c>
      <c r="J14" s="10">
        <v>361400</v>
      </c>
      <c r="K14" s="11">
        <f t="shared" ref="K14" si="2">K15</f>
        <v>0</v>
      </c>
      <c r="L14" s="11">
        <f t="shared" ref="L14" si="3">L15</f>
        <v>361400</v>
      </c>
      <c r="M14" s="11">
        <f t="shared" ref="M14" si="4">M15</f>
        <v>216000</v>
      </c>
      <c r="N14" s="11">
        <f t="shared" ref="N14" si="5">N15</f>
        <v>0</v>
      </c>
      <c r="O14" s="11">
        <f t="shared" ref="O14" si="6">O15</f>
        <v>0</v>
      </c>
      <c r="P14" s="10">
        <f t="shared" ref="P14:P46" si="7">E14+J14</f>
        <v>30294300</v>
      </c>
    </row>
    <row r="15" spans="1:16" x14ac:dyDescent="0.2">
      <c r="A15" s="6" t="s">
        <v>19</v>
      </c>
      <c r="B15" s="7"/>
      <c r="C15" s="8"/>
      <c r="D15" s="9" t="s">
        <v>18</v>
      </c>
      <c r="E15" s="15">
        <f t="shared" si="0"/>
        <v>29932900</v>
      </c>
      <c r="F15" s="11">
        <f>SUM(F16:F24)</f>
        <v>29932900</v>
      </c>
      <c r="G15" s="11">
        <f t="shared" ref="G15:I15" si="8">SUM(G16:G24)</f>
        <v>22165600</v>
      </c>
      <c r="H15" s="11">
        <f t="shared" si="8"/>
        <v>1122300</v>
      </c>
      <c r="I15" s="11">
        <f t="shared" si="8"/>
        <v>0</v>
      </c>
      <c r="J15" s="10">
        <v>361400</v>
      </c>
      <c r="K15" s="11">
        <f>SUM(K16:K24)</f>
        <v>0</v>
      </c>
      <c r="L15" s="11">
        <f t="shared" ref="L15" si="9">SUM(L16:L24)</f>
        <v>361400</v>
      </c>
      <c r="M15" s="11">
        <f t="shared" ref="M15" si="10">SUM(M16:M24)</f>
        <v>216000</v>
      </c>
      <c r="N15" s="11">
        <f t="shared" ref="N15" si="11">SUM(N16:N24)</f>
        <v>0</v>
      </c>
      <c r="O15" s="11">
        <v>0</v>
      </c>
      <c r="P15" s="10">
        <f t="shared" si="7"/>
        <v>30294300</v>
      </c>
    </row>
    <row r="16" spans="1:16" ht="63.75" x14ac:dyDescent="0.2">
      <c r="A16" s="12" t="s">
        <v>20</v>
      </c>
      <c r="B16" s="12" t="s">
        <v>22</v>
      </c>
      <c r="C16" s="13" t="s">
        <v>21</v>
      </c>
      <c r="D16" s="14" t="s">
        <v>23</v>
      </c>
      <c r="E16" s="15">
        <f>F16+I16</f>
        <v>26859300</v>
      </c>
      <c r="F16" s="16">
        <v>26859300</v>
      </c>
      <c r="G16" s="16">
        <v>20353600</v>
      </c>
      <c r="H16" s="16">
        <v>1081400</v>
      </c>
      <c r="I16" s="16">
        <v>0</v>
      </c>
      <c r="J16" s="15">
        <f>L16+O16</f>
        <v>74900</v>
      </c>
      <c r="K16" s="16">
        <v>0</v>
      </c>
      <c r="L16" s="16">
        <v>74900</v>
      </c>
      <c r="M16" s="16">
        <v>0</v>
      </c>
      <c r="N16" s="16">
        <v>0</v>
      </c>
      <c r="O16" s="16">
        <v>0</v>
      </c>
      <c r="P16" s="15">
        <f t="shared" si="7"/>
        <v>26934200</v>
      </c>
    </row>
    <row r="17" spans="1:16" x14ac:dyDescent="0.2">
      <c r="A17" s="12" t="s">
        <v>24</v>
      </c>
      <c r="B17" s="12" t="s">
        <v>26</v>
      </c>
      <c r="C17" s="13" t="s">
        <v>25</v>
      </c>
      <c r="D17" s="14" t="s">
        <v>27</v>
      </c>
      <c r="E17" s="15">
        <f t="shared" ref="E17:E26" si="12">F17+I17</f>
        <v>303800</v>
      </c>
      <c r="F17" s="16">
        <v>303800</v>
      </c>
      <c r="G17" s="16">
        <v>0</v>
      </c>
      <c r="H17" s="16">
        <v>0</v>
      </c>
      <c r="I17" s="16">
        <v>0</v>
      </c>
      <c r="J17" s="15">
        <f t="shared" ref="J17:J24" si="13">L17+O17</f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7"/>
        <v>303800</v>
      </c>
    </row>
    <row r="18" spans="1:16" x14ac:dyDescent="0.2">
      <c r="A18" s="12" t="s">
        <v>28</v>
      </c>
      <c r="B18" s="12" t="s">
        <v>30</v>
      </c>
      <c r="C18" s="13" t="s">
        <v>29</v>
      </c>
      <c r="D18" s="14" t="s">
        <v>31</v>
      </c>
      <c r="E18" s="15">
        <f t="shared" si="12"/>
        <v>16500</v>
      </c>
      <c r="F18" s="16">
        <v>16500</v>
      </c>
      <c r="G18" s="16">
        <v>15200</v>
      </c>
      <c r="H18" s="16">
        <v>0</v>
      </c>
      <c r="I18" s="16">
        <v>0</v>
      </c>
      <c r="J18" s="15">
        <f t="shared" si="13"/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7"/>
        <v>16500</v>
      </c>
    </row>
    <row r="19" spans="1:16" ht="25.5" x14ac:dyDescent="0.2">
      <c r="A19" s="12" t="s">
        <v>32</v>
      </c>
      <c r="B19" s="12" t="s">
        <v>34</v>
      </c>
      <c r="C19" s="13" t="s">
        <v>33</v>
      </c>
      <c r="D19" s="14" t="s">
        <v>35</v>
      </c>
      <c r="E19" s="15">
        <f t="shared" si="12"/>
        <v>43500</v>
      </c>
      <c r="F19" s="16">
        <v>43500</v>
      </c>
      <c r="G19" s="16">
        <v>0</v>
      </c>
      <c r="H19" s="16">
        <v>0</v>
      </c>
      <c r="I19" s="16">
        <v>0</v>
      </c>
      <c r="J19" s="15">
        <f t="shared" si="13"/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7"/>
        <v>43500</v>
      </c>
    </row>
    <row r="20" spans="1:16" ht="25.5" x14ac:dyDescent="0.2">
      <c r="A20" s="12" t="s">
        <v>36</v>
      </c>
      <c r="B20" s="12" t="s">
        <v>38</v>
      </c>
      <c r="C20" s="13" t="s">
        <v>37</v>
      </c>
      <c r="D20" s="14" t="s">
        <v>39</v>
      </c>
      <c r="E20" s="15">
        <f t="shared" si="12"/>
        <v>691500</v>
      </c>
      <c r="F20" s="16">
        <v>691500</v>
      </c>
      <c r="G20" s="16">
        <v>493300</v>
      </c>
      <c r="H20" s="16">
        <v>40900</v>
      </c>
      <c r="I20" s="16">
        <v>0</v>
      </c>
      <c r="J20" s="15">
        <f t="shared" si="13"/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7"/>
        <v>691500</v>
      </c>
    </row>
    <row r="21" spans="1:16" ht="25.5" x14ac:dyDescent="0.2">
      <c r="A21" s="12" t="s">
        <v>40</v>
      </c>
      <c r="B21" s="12" t="s">
        <v>42</v>
      </c>
      <c r="C21" s="13" t="s">
        <v>41</v>
      </c>
      <c r="D21" s="14" t="s">
        <v>43</v>
      </c>
      <c r="E21" s="15">
        <f t="shared" si="12"/>
        <v>193500</v>
      </c>
      <c r="F21" s="16">
        <v>193500</v>
      </c>
      <c r="G21" s="16">
        <v>0</v>
      </c>
      <c r="H21" s="16">
        <v>0</v>
      </c>
      <c r="I21" s="16">
        <v>0</v>
      </c>
      <c r="J21" s="15">
        <f t="shared" si="13"/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7"/>
        <v>193500</v>
      </c>
    </row>
    <row r="22" spans="1:16" x14ac:dyDescent="0.2">
      <c r="A22" s="12" t="s">
        <v>44</v>
      </c>
      <c r="B22" s="12" t="s">
        <v>45</v>
      </c>
      <c r="C22" s="13" t="s">
        <v>41</v>
      </c>
      <c r="D22" s="14" t="s">
        <v>46</v>
      </c>
      <c r="E22" s="15">
        <f t="shared" si="12"/>
        <v>1590400</v>
      </c>
      <c r="F22" s="16">
        <v>1590400</v>
      </c>
      <c r="G22" s="16">
        <v>1303500</v>
      </c>
      <c r="H22" s="16">
        <v>0</v>
      </c>
      <c r="I22" s="16">
        <v>0</v>
      </c>
      <c r="J22" s="15">
        <f t="shared" si="13"/>
        <v>263500</v>
      </c>
      <c r="K22" s="16">
        <v>0</v>
      </c>
      <c r="L22" s="16">
        <v>263500</v>
      </c>
      <c r="M22" s="16">
        <v>216000</v>
      </c>
      <c r="N22" s="16">
        <v>0</v>
      </c>
      <c r="O22" s="16">
        <v>0</v>
      </c>
      <c r="P22" s="15">
        <f t="shared" si="7"/>
        <v>1853900</v>
      </c>
    </row>
    <row r="23" spans="1:16" x14ac:dyDescent="0.2">
      <c r="A23" s="12" t="s">
        <v>47</v>
      </c>
      <c r="B23" s="12" t="s">
        <v>48</v>
      </c>
      <c r="C23" s="13" t="s">
        <v>41</v>
      </c>
      <c r="D23" s="14" t="s">
        <v>49</v>
      </c>
      <c r="E23" s="15">
        <f t="shared" si="12"/>
        <v>234400</v>
      </c>
      <c r="F23" s="16">
        <v>234400</v>
      </c>
      <c r="G23" s="16">
        <v>0</v>
      </c>
      <c r="H23" s="16">
        <v>0</v>
      </c>
      <c r="I23" s="16">
        <v>0</v>
      </c>
      <c r="J23" s="15">
        <f t="shared" si="13"/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7"/>
        <v>234400</v>
      </c>
    </row>
    <row r="24" spans="1:16" ht="25.5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f t="shared" si="12"/>
        <v>0</v>
      </c>
      <c r="F24" s="16">
        <v>0</v>
      </c>
      <c r="G24" s="16">
        <v>0</v>
      </c>
      <c r="H24" s="16">
        <v>0</v>
      </c>
      <c r="I24" s="16">
        <v>0</v>
      </c>
      <c r="J24" s="15">
        <f t="shared" si="13"/>
        <v>23000</v>
      </c>
      <c r="K24" s="16">
        <v>0</v>
      </c>
      <c r="L24" s="16">
        <v>23000</v>
      </c>
      <c r="M24" s="16">
        <v>0</v>
      </c>
      <c r="N24" s="16">
        <v>0</v>
      </c>
      <c r="O24" s="16">
        <v>0</v>
      </c>
      <c r="P24" s="15">
        <f t="shared" si="7"/>
        <v>23000</v>
      </c>
    </row>
    <row r="25" spans="1:16" ht="25.5" x14ac:dyDescent="0.2">
      <c r="A25" s="6" t="s">
        <v>54</v>
      </c>
      <c r="B25" s="7"/>
      <c r="C25" s="8"/>
      <c r="D25" s="9" t="s">
        <v>230</v>
      </c>
      <c r="E25" s="15">
        <f t="shared" si="12"/>
        <v>243882160.75999999</v>
      </c>
      <c r="F25" s="11">
        <f>F26</f>
        <v>243882160.75999999</v>
      </c>
      <c r="G25" s="11">
        <f t="shared" ref="G25:I25" si="14">G26</f>
        <v>166417848.28999999</v>
      </c>
      <c r="H25" s="11">
        <f t="shared" si="14"/>
        <v>16535800</v>
      </c>
      <c r="I25" s="11">
        <f t="shared" si="14"/>
        <v>0</v>
      </c>
      <c r="J25" s="10">
        <v>6033010</v>
      </c>
      <c r="K25" s="11">
        <f t="shared" ref="K25:O25" si="15">K26</f>
        <v>3920010</v>
      </c>
      <c r="L25" s="11">
        <f t="shared" si="15"/>
        <v>2113000</v>
      </c>
      <c r="M25" s="11">
        <f t="shared" si="15"/>
        <v>281200</v>
      </c>
      <c r="N25" s="11">
        <f t="shared" si="15"/>
        <v>0</v>
      </c>
      <c r="O25" s="11">
        <f t="shared" si="15"/>
        <v>3920010</v>
      </c>
      <c r="P25" s="10">
        <f t="shared" si="7"/>
        <v>249915170.75999999</v>
      </c>
    </row>
    <row r="26" spans="1:16" ht="25.5" x14ac:dyDescent="0.2">
      <c r="A26" s="6" t="s">
        <v>55</v>
      </c>
      <c r="B26" s="7"/>
      <c r="C26" s="8"/>
      <c r="D26" s="9" t="s">
        <v>230</v>
      </c>
      <c r="E26" s="15">
        <f t="shared" si="12"/>
        <v>243882160.75999999</v>
      </c>
      <c r="F26" s="11">
        <f>SUM(F27:F68)</f>
        <v>243882160.75999999</v>
      </c>
      <c r="G26" s="11">
        <f t="shared" ref="G26:I26" si="16">SUM(G27:G68)</f>
        <v>166417848.28999999</v>
      </c>
      <c r="H26" s="11">
        <f t="shared" si="16"/>
        <v>16535800</v>
      </c>
      <c r="I26" s="11">
        <f t="shared" si="16"/>
        <v>0</v>
      </c>
      <c r="J26" s="10">
        <v>6033010</v>
      </c>
      <c r="K26" s="11">
        <f t="shared" ref="K26:O26" si="17">SUM(K27:K68)</f>
        <v>3920010</v>
      </c>
      <c r="L26" s="11">
        <f t="shared" si="17"/>
        <v>2113000</v>
      </c>
      <c r="M26" s="11">
        <f t="shared" si="17"/>
        <v>281200</v>
      </c>
      <c r="N26" s="11">
        <f t="shared" si="17"/>
        <v>0</v>
      </c>
      <c r="O26" s="11">
        <f t="shared" si="17"/>
        <v>3920010</v>
      </c>
      <c r="P26" s="10">
        <f t="shared" si="7"/>
        <v>249915170.75999999</v>
      </c>
    </row>
    <row r="27" spans="1:16" ht="38.25" x14ac:dyDescent="0.2">
      <c r="A27" s="12" t="s">
        <v>56</v>
      </c>
      <c r="B27" s="12" t="s">
        <v>57</v>
      </c>
      <c r="C27" s="13" t="s">
        <v>21</v>
      </c>
      <c r="D27" s="14" t="s">
        <v>231</v>
      </c>
      <c r="E27" s="15">
        <f t="shared" ref="E27:E69" si="18">F27+I27</f>
        <v>2723100</v>
      </c>
      <c r="F27" s="16">
        <v>2723100</v>
      </c>
      <c r="G27" s="16">
        <v>1115900</v>
      </c>
      <c r="H27" s="16">
        <v>80500</v>
      </c>
      <c r="I27" s="16">
        <v>0</v>
      </c>
      <c r="J27" s="15">
        <f t="shared" ref="J27:J68" si="19">L27+O27</f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7"/>
        <v>2723100</v>
      </c>
    </row>
    <row r="28" spans="1:16" x14ac:dyDescent="0.2">
      <c r="A28" s="12" t="s">
        <v>58</v>
      </c>
      <c r="B28" s="12" t="s">
        <v>60</v>
      </c>
      <c r="C28" s="13" t="s">
        <v>59</v>
      </c>
      <c r="D28" s="14" t="s">
        <v>61</v>
      </c>
      <c r="E28" s="15">
        <f t="shared" si="18"/>
        <v>32738318</v>
      </c>
      <c r="F28" s="16">
        <v>32738318</v>
      </c>
      <c r="G28" s="16">
        <v>22073000</v>
      </c>
      <c r="H28" s="16">
        <v>1878300</v>
      </c>
      <c r="I28" s="16">
        <v>0</v>
      </c>
      <c r="J28" s="15">
        <f t="shared" si="19"/>
        <v>1183900</v>
      </c>
      <c r="K28" s="16">
        <v>0</v>
      </c>
      <c r="L28" s="16">
        <v>1183900</v>
      </c>
      <c r="M28" s="16">
        <v>0</v>
      </c>
      <c r="N28" s="16">
        <v>0</v>
      </c>
      <c r="O28" s="16">
        <v>0</v>
      </c>
      <c r="P28" s="15">
        <f t="shared" si="7"/>
        <v>33922218</v>
      </c>
    </row>
    <row r="29" spans="1:16" ht="25.5" x14ac:dyDescent="0.2">
      <c r="A29" s="12" t="s">
        <v>62</v>
      </c>
      <c r="B29" s="12" t="s">
        <v>64</v>
      </c>
      <c r="C29" s="13" t="s">
        <v>63</v>
      </c>
      <c r="D29" s="14" t="s">
        <v>65</v>
      </c>
      <c r="E29" s="15">
        <f t="shared" si="18"/>
        <v>46539452</v>
      </c>
      <c r="F29" s="16">
        <v>46539452</v>
      </c>
      <c r="G29" s="16">
        <v>23756320</v>
      </c>
      <c r="H29" s="16">
        <v>13070900</v>
      </c>
      <c r="I29" s="16">
        <v>0</v>
      </c>
      <c r="J29" s="15">
        <f t="shared" si="19"/>
        <v>360000</v>
      </c>
      <c r="K29" s="16">
        <v>0</v>
      </c>
      <c r="L29" s="16">
        <v>360000</v>
      </c>
      <c r="M29" s="16">
        <v>0</v>
      </c>
      <c r="N29" s="16">
        <v>0</v>
      </c>
      <c r="O29" s="16">
        <v>0</v>
      </c>
      <c r="P29" s="15">
        <f t="shared" si="7"/>
        <v>46899452</v>
      </c>
    </row>
    <row r="30" spans="1:16" ht="25.5" x14ac:dyDescent="0.2">
      <c r="A30" s="12" t="s">
        <v>66</v>
      </c>
      <c r="B30" s="12" t="s">
        <v>67</v>
      </c>
      <c r="C30" s="13" t="s">
        <v>63</v>
      </c>
      <c r="D30" s="14" t="s">
        <v>65</v>
      </c>
      <c r="E30" s="15">
        <f t="shared" si="18"/>
        <v>109257500</v>
      </c>
      <c r="F30" s="16">
        <v>109257500</v>
      </c>
      <c r="G30" s="16">
        <v>89479450</v>
      </c>
      <c r="H30" s="16">
        <v>0</v>
      </c>
      <c r="I30" s="16">
        <v>0</v>
      </c>
      <c r="J30" s="15">
        <f t="shared" si="19"/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7"/>
        <v>109257500</v>
      </c>
    </row>
    <row r="31" spans="1:16" ht="38.25" x14ac:dyDescent="0.2">
      <c r="A31" s="12" t="s">
        <v>68</v>
      </c>
      <c r="B31" s="12" t="s">
        <v>70</v>
      </c>
      <c r="C31" s="13" t="s">
        <v>69</v>
      </c>
      <c r="D31" s="14" t="s">
        <v>71</v>
      </c>
      <c r="E31" s="15">
        <f t="shared" si="18"/>
        <v>2662100</v>
      </c>
      <c r="F31" s="16">
        <v>2662100</v>
      </c>
      <c r="G31" s="16">
        <v>2105700</v>
      </c>
      <c r="H31" s="16">
        <v>38200</v>
      </c>
      <c r="I31" s="16">
        <v>0</v>
      </c>
      <c r="J31" s="15">
        <f t="shared" si="19"/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7"/>
        <v>2662100</v>
      </c>
    </row>
    <row r="32" spans="1:16" ht="25.5" x14ac:dyDescent="0.2">
      <c r="A32" s="12" t="s">
        <v>72</v>
      </c>
      <c r="B32" s="12" t="s">
        <v>73</v>
      </c>
      <c r="C32" s="13" t="s">
        <v>69</v>
      </c>
      <c r="D32" s="14" t="s">
        <v>74</v>
      </c>
      <c r="E32" s="15">
        <f t="shared" si="18"/>
        <v>3592900</v>
      </c>
      <c r="F32" s="16">
        <v>3592900</v>
      </c>
      <c r="G32" s="16">
        <v>2862800</v>
      </c>
      <c r="H32" s="16">
        <v>80800</v>
      </c>
      <c r="I32" s="16">
        <v>0</v>
      </c>
      <c r="J32" s="15">
        <f t="shared" si="19"/>
        <v>142200</v>
      </c>
      <c r="K32" s="16">
        <v>0</v>
      </c>
      <c r="L32" s="16">
        <v>142200</v>
      </c>
      <c r="M32" s="16">
        <v>116600</v>
      </c>
      <c r="N32" s="16">
        <v>0</v>
      </c>
      <c r="O32" s="16">
        <v>0</v>
      </c>
      <c r="P32" s="15">
        <f t="shared" si="7"/>
        <v>3735100</v>
      </c>
    </row>
    <row r="33" spans="1:16" ht="25.5" x14ac:dyDescent="0.2">
      <c r="A33" s="12" t="s">
        <v>75</v>
      </c>
      <c r="B33" s="12" t="s">
        <v>77</v>
      </c>
      <c r="C33" s="13" t="s">
        <v>76</v>
      </c>
      <c r="D33" s="14" t="s">
        <v>78</v>
      </c>
      <c r="E33" s="15">
        <f t="shared" si="18"/>
        <v>8202500</v>
      </c>
      <c r="F33" s="16">
        <v>8202500</v>
      </c>
      <c r="G33" s="16">
        <v>6125400</v>
      </c>
      <c r="H33" s="16">
        <v>570500</v>
      </c>
      <c r="I33" s="16">
        <v>0</v>
      </c>
      <c r="J33" s="15">
        <f t="shared" si="19"/>
        <v>5000</v>
      </c>
      <c r="K33" s="16">
        <v>0</v>
      </c>
      <c r="L33" s="16">
        <v>5000</v>
      </c>
      <c r="M33" s="16">
        <v>0</v>
      </c>
      <c r="N33" s="16">
        <v>0</v>
      </c>
      <c r="O33" s="16">
        <v>0</v>
      </c>
      <c r="P33" s="15">
        <f t="shared" si="7"/>
        <v>8207500</v>
      </c>
    </row>
    <row r="34" spans="1:16" x14ac:dyDescent="0.2">
      <c r="A34" s="12" t="s">
        <v>79</v>
      </c>
      <c r="B34" s="12" t="s">
        <v>80</v>
      </c>
      <c r="C34" s="13" t="s">
        <v>76</v>
      </c>
      <c r="D34" s="14" t="s">
        <v>81</v>
      </c>
      <c r="E34" s="15">
        <f t="shared" si="18"/>
        <v>123500</v>
      </c>
      <c r="F34" s="16">
        <v>123500</v>
      </c>
      <c r="G34" s="16">
        <v>0</v>
      </c>
      <c r="H34" s="16">
        <v>0</v>
      </c>
      <c r="I34" s="16">
        <v>0</v>
      </c>
      <c r="J34" s="15">
        <f t="shared" si="19"/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7"/>
        <v>123500</v>
      </c>
    </row>
    <row r="35" spans="1:16" ht="25.5" x14ac:dyDescent="0.2">
      <c r="A35" s="12" t="s">
        <v>82</v>
      </c>
      <c r="B35" s="12" t="s">
        <v>83</v>
      </c>
      <c r="C35" s="13" t="s">
        <v>76</v>
      </c>
      <c r="D35" s="14" t="s">
        <v>84</v>
      </c>
      <c r="E35" s="15">
        <f t="shared" si="18"/>
        <v>350088</v>
      </c>
      <c r="F35" s="16">
        <v>350088</v>
      </c>
      <c r="G35" s="16">
        <v>247010</v>
      </c>
      <c r="H35" s="16">
        <v>22000</v>
      </c>
      <c r="I35" s="16">
        <v>0</v>
      </c>
      <c r="J35" s="15">
        <f t="shared" si="19"/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7"/>
        <v>350088</v>
      </c>
    </row>
    <row r="36" spans="1:16" ht="25.5" x14ac:dyDescent="0.2">
      <c r="A36" s="12" t="s">
        <v>85</v>
      </c>
      <c r="B36" s="12" t="s">
        <v>86</v>
      </c>
      <c r="C36" s="13" t="s">
        <v>76</v>
      </c>
      <c r="D36" s="14" t="s">
        <v>87</v>
      </c>
      <c r="E36" s="15">
        <f t="shared" si="18"/>
        <v>1627712</v>
      </c>
      <c r="F36" s="16">
        <v>1627712</v>
      </c>
      <c r="G36" s="16">
        <v>1334190</v>
      </c>
      <c r="H36" s="16">
        <v>0</v>
      </c>
      <c r="I36" s="16">
        <v>0</v>
      </c>
      <c r="J36" s="15">
        <f t="shared" si="19"/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7"/>
        <v>1627712</v>
      </c>
    </row>
    <row r="37" spans="1:16" s="22" customFormat="1" ht="51" x14ac:dyDescent="0.2">
      <c r="A37" s="12" t="s">
        <v>237</v>
      </c>
      <c r="B37" s="12">
        <v>1171</v>
      </c>
      <c r="C37" s="13" t="s">
        <v>76</v>
      </c>
      <c r="D37" s="14" t="s">
        <v>238</v>
      </c>
      <c r="E37" s="15">
        <f t="shared" si="18"/>
        <v>0</v>
      </c>
      <c r="F37" s="16">
        <v>0</v>
      </c>
      <c r="G37" s="16">
        <v>0</v>
      </c>
      <c r="H37" s="16">
        <v>0</v>
      </c>
      <c r="I37" s="16">
        <v>0</v>
      </c>
      <c r="J37" s="15">
        <f t="shared" si="19"/>
        <v>5000</v>
      </c>
      <c r="K37" s="16">
        <v>5000</v>
      </c>
      <c r="L37" s="16">
        <v>0</v>
      </c>
      <c r="M37" s="16">
        <v>0</v>
      </c>
      <c r="N37" s="16">
        <v>0</v>
      </c>
      <c r="O37" s="16">
        <v>5000</v>
      </c>
      <c r="P37" s="15">
        <f t="shared" si="7"/>
        <v>5000</v>
      </c>
    </row>
    <row r="38" spans="1:16" ht="51" x14ac:dyDescent="0.2">
      <c r="A38" s="12" t="s">
        <v>88</v>
      </c>
      <c r="B38" s="12" t="s">
        <v>89</v>
      </c>
      <c r="C38" s="13" t="s">
        <v>76</v>
      </c>
      <c r="D38" s="14" t="s">
        <v>90</v>
      </c>
      <c r="E38" s="15">
        <f t="shared" si="18"/>
        <v>440885.76000000001</v>
      </c>
      <c r="F38" s="16">
        <v>440885.76000000001</v>
      </c>
      <c r="G38" s="16">
        <v>361378.29</v>
      </c>
      <c r="H38" s="16">
        <v>0</v>
      </c>
      <c r="I38" s="16">
        <v>0</v>
      </c>
      <c r="J38" s="15">
        <f t="shared" si="19"/>
        <v>155168</v>
      </c>
      <c r="K38" s="16">
        <v>155168</v>
      </c>
      <c r="L38" s="16">
        <v>0</v>
      </c>
      <c r="M38" s="16">
        <v>0</v>
      </c>
      <c r="N38" s="16">
        <v>0</v>
      </c>
      <c r="O38" s="16">
        <v>155168</v>
      </c>
      <c r="P38" s="15">
        <f t="shared" si="7"/>
        <v>596053.76000000001</v>
      </c>
    </row>
    <row r="39" spans="1:16" ht="25.5" x14ac:dyDescent="0.2">
      <c r="A39" s="12" t="s">
        <v>91</v>
      </c>
      <c r="B39" s="12" t="s">
        <v>93</v>
      </c>
      <c r="C39" s="13" t="s">
        <v>92</v>
      </c>
      <c r="D39" s="14" t="s">
        <v>94</v>
      </c>
      <c r="E39" s="15">
        <f t="shared" si="18"/>
        <v>4738700</v>
      </c>
      <c r="F39" s="16">
        <v>4738700</v>
      </c>
      <c r="G39" s="16">
        <v>0</v>
      </c>
      <c r="H39" s="16">
        <v>0</v>
      </c>
      <c r="I39" s="16">
        <v>0</v>
      </c>
      <c r="J39" s="15">
        <f t="shared" si="19"/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7"/>
        <v>4738700</v>
      </c>
    </row>
    <row r="40" spans="1:16" ht="38.25" x14ac:dyDescent="0.2">
      <c r="A40" s="12" t="s">
        <v>95</v>
      </c>
      <c r="B40" s="12" t="s">
        <v>97</v>
      </c>
      <c r="C40" s="13" t="s">
        <v>96</v>
      </c>
      <c r="D40" s="14" t="s">
        <v>98</v>
      </c>
      <c r="E40" s="15">
        <f t="shared" si="18"/>
        <v>3827800</v>
      </c>
      <c r="F40" s="16">
        <v>3827800</v>
      </c>
      <c r="G40" s="16">
        <v>0</v>
      </c>
      <c r="H40" s="16">
        <v>0</v>
      </c>
      <c r="I40" s="16">
        <v>0</v>
      </c>
      <c r="J40" s="15">
        <f t="shared" si="19"/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7"/>
        <v>3827800</v>
      </c>
    </row>
    <row r="41" spans="1:16" ht="25.5" x14ac:dyDescent="0.2">
      <c r="A41" s="12" t="s">
        <v>99</v>
      </c>
      <c r="B41" s="12" t="s">
        <v>101</v>
      </c>
      <c r="C41" s="13" t="s">
        <v>100</v>
      </c>
      <c r="D41" s="14" t="s">
        <v>102</v>
      </c>
      <c r="E41" s="15">
        <f t="shared" si="18"/>
        <v>120000</v>
      </c>
      <c r="F41" s="16">
        <v>120000</v>
      </c>
      <c r="G41" s="16">
        <v>0</v>
      </c>
      <c r="H41" s="16">
        <v>0</v>
      </c>
      <c r="I41" s="16">
        <v>0</v>
      </c>
      <c r="J41" s="15">
        <f t="shared" si="19"/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7"/>
        <v>120000</v>
      </c>
    </row>
    <row r="42" spans="1:16" ht="25.5" x14ac:dyDescent="0.2">
      <c r="A42" s="12" t="s">
        <v>103</v>
      </c>
      <c r="B42" s="12" t="s">
        <v>104</v>
      </c>
      <c r="C42" s="13" t="s">
        <v>100</v>
      </c>
      <c r="D42" s="14" t="s">
        <v>105</v>
      </c>
      <c r="E42" s="15">
        <f t="shared" si="18"/>
        <v>10000</v>
      </c>
      <c r="F42" s="16">
        <v>10000</v>
      </c>
      <c r="G42" s="16">
        <v>0</v>
      </c>
      <c r="H42" s="16">
        <v>0</v>
      </c>
      <c r="I42" s="16">
        <v>0</v>
      </c>
      <c r="J42" s="15">
        <f t="shared" si="19"/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7"/>
        <v>10000</v>
      </c>
    </row>
    <row r="43" spans="1:16" ht="25.5" x14ac:dyDescent="0.2">
      <c r="A43" s="12" t="s">
        <v>106</v>
      </c>
      <c r="B43" s="12" t="s">
        <v>107</v>
      </c>
      <c r="C43" s="13" t="s">
        <v>100</v>
      </c>
      <c r="D43" s="14" t="s">
        <v>108</v>
      </c>
      <c r="E43" s="15">
        <f t="shared" si="18"/>
        <v>736100</v>
      </c>
      <c r="F43" s="16">
        <v>736100</v>
      </c>
      <c r="G43" s="16">
        <v>0</v>
      </c>
      <c r="H43" s="16">
        <v>0</v>
      </c>
      <c r="I43" s="16">
        <v>0</v>
      </c>
      <c r="J43" s="15">
        <f t="shared" si="19"/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f t="shared" si="7"/>
        <v>736100</v>
      </c>
    </row>
    <row r="44" spans="1:16" ht="25.5" x14ac:dyDescent="0.2">
      <c r="A44" s="12" t="s">
        <v>109</v>
      </c>
      <c r="B44" s="12" t="s">
        <v>110</v>
      </c>
      <c r="C44" s="13" t="s">
        <v>100</v>
      </c>
      <c r="D44" s="14" t="s">
        <v>111</v>
      </c>
      <c r="E44" s="15">
        <f t="shared" si="18"/>
        <v>410000</v>
      </c>
      <c r="F44" s="16">
        <v>410000</v>
      </c>
      <c r="G44" s="16">
        <v>0</v>
      </c>
      <c r="H44" s="16">
        <v>0</v>
      </c>
      <c r="I44" s="16">
        <v>0</v>
      </c>
      <c r="J44" s="15">
        <f t="shared" si="19"/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 t="shared" si="7"/>
        <v>410000</v>
      </c>
    </row>
    <row r="45" spans="1:16" ht="25.5" x14ac:dyDescent="0.2">
      <c r="A45" s="12" t="s">
        <v>112</v>
      </c>
      <c r="B45" s="12" t="s">
        <v>113</v>
      </c>
      <c r="C45" s="13" t="s">
        <v>100</v>
      </c>
      <c r="D45" s="14" t="s">
        <v>114</v>
      </c>
      <c r="E45" s="15">
        <f t="shared" si="18"/>
        <v>419000</v>
      </c>
      <c r="F45" s="16">
        <v>419000</v>
      </c>
      <c r="G45" s="16">
        <v>0</v>
      </c>
      <c r="H45" s="16">
        <v>0</v>
      </c>
      <c r="I45" s="16">
        <v>0</v>
      </c>
      <c r="J45" s="15">
        <f t="shared" si="19"/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 t="shared" si="7"/>
        <v>419000</v>
      </c>
    </row>
    <row r="46" spans="1:16" ht="25.5" x14ac:dyDescent="0.2">
      <c r="A46" s="12" t="s">
        <v>115</v>
      </c>
      <c r="B46" s="12" t="s">
        <v>116</v>
      </c>
      <c r="C46" s="13" t="s">
        <v>70</v>
      </c>
      <c r="D46" s="14" t="s">
        <v>117</v>
      </c>
      <c r="E46" s="15">
        <f t="shared" si="18"/>
        <v>17000</v>
      </c>
      <c r="F46" s="16">
        <v>17000</v>
      </c>
      <c r="G46" s="16">
        <v>0</v>
      </c>
      <c r="H46" s="16">
        <v>0</v>
      </c>
      <c r="I46" s="16">
        <v>0</v>
      </c>
      <c r="J46" s="15">
        <f t="shared" si="19"/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f t="shared" si="7"/>
        <v>17000</v>
      </c>
    </row>
    <row r="47" spans="1:16" ht="38.25" x14ac:dyDescent="0.2">
      <c r="A47" s="12" t="s">
        <v>118</v>
      </c>
      <c r="B47" s="12" t="s">
        <v>119</v>
      </c>
      <c r="C47" s="13" t="s">
        <v>70</v>
      </c>
      <c r="D47" s="14" t="s">
        <v>120</v>
      </c>
      <c r="E47" s="15">
        <f t="shared" si="18"/>
        <v>200000</v>
      </c>
      <c r="F47" s="16">
        <v>200000</v>
      </c>
      <c r="G47" s="16">
        <v>0</v>
      </c>
      <c r="H47" s="16">
        <v>0</v>
      </c>
      <c r="I47" s="16">
        <v>0</v>
      </c>
      <c r="J47" s="15">
        <f t="shared" si="19"/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ref="P47:P81" si="20">E47+J47</f>
        <v>200000</v>
      </c>
    </row>
    <row r="48" spans="1:16" ht="38.25" x14ac:dyDescent="0.2">
      <c r="A48" s="12" t="s">
        <v>121</v>
      </c>
      <c r="B48" s="12" t="s">
        <v>122</v>
      </c>
      <c r="C48" s="13" t="s">
        <v>70</v>
      </c>
      <c r="D48" s="14" t="s">
        <v>123</v>
      </c>
      <c r="E48" s="15">
        <f t="shared" si="18"/>
        <v>39805</v>
      </c>
      <c r="F48" s="16">
        <v>39805</v>
      </c>
      <c r="G48" s="16">
        <v>0</v>
      </c>
      <c r="H48" s="16">
        <v>0</v>
      </c>
      <c r="I48" s="16">
        <v>0</v>
      </c>
      <c r="J48" s="15">
        <f t="shared" si="19"/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 t="shared" si="20"/>
        <v>39805</v>
      </c>
    </row>
    <row r="49" spans="1:16" ht="25.5" x14ac:dyDescent="0.2">
      <c r="A49" s="12" t="s">
        <v>124</v>
      </c>
      <c r="B49" s="12" t="s">
        <v>126</v>
      </c>
      <c r="C49" s="13" t="s">
        <v>125</v>
      </c>
      <c r="D49" s="14" t="s">
        <v>127</v>
      </c>
      <c r="E49" s="15">
        <f t="shared" si="18"/>
        <v>4500</v>
      </c>
      <c r="F49" s="16">
        <v>4500</v>
      </c>
      <c r="G49" s="16">
        <v>0</v>
      </c>
      <c r="H49" s="16">
        <v>0</v>
      </c>
      <c r="I49" s="16">
        <v>0</v>
      </c>
      <c r="J49" s="15">
        <f t="shared" si="19"/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 t="shared" si="20"/>
        <v>4500</v>
      </c>
    </row>
    <row r="50" spans="1:16" ht="51" x14ac:dyDescent="0.2">
      <c r="A50" s="12" t="s">
        <v>128</v>
      </c>
      <c r="B50" s="12" t="s">
        <v>130</v>
      </c>
      <c r="C50" s="13" t="s">
        <v>129</v>
      </c>
      <c r="D50" s="14" t="s">
        <v>131</v>
      </c>
      <c r="E50" s="15">
        <f t="shared" si="18"/>
        <v>5254000</v>
      </c>
      <c r="F50" s="16">
        <v>5254000</v>
      </c>
      <c r="G50" s="16">
        <v>4204700</v>
      </c>
      <c r="H50" s="16">
        <v>50900</v>
      </c>
      <c r="I50" s="16">
        <v>0</v>
      </c>
      <c r="J50" s="15">
        <f t="shared" si="19"/>
        <v>186900</v>
      </c>
      <c r="K50" s="16">
        <v>0</v>
      </c>
      <c r="L50" s="16">
        <v>186900</v>
      </c>
      <c r="M50" s="16">
        <v>145000</v>
      </c>
      <c r="N50" s="16">
        <v>0</v>
      </c>
      <c r="O50" s="16">
        <v>0</v>
      </c>
      <c r="P50" s="15">
        <f t="shared" si="20"/>
        <v>5440900</v>
      </c>
    </row>
    <row r="51" spans="1:16" ht="25.5" x14ac:dyDescent="0.2">
      <c r="A51" s="12" t="s">
        <v>132</v>
      </c>
      <c r="B51" s="12" t="s">
        <v>134</v>
      </c>
      <c r="C51" s="13" t="s">
        <v>133</v>
      </c>
      <c r="D51" s="14" t="s">
        <v>135</v>
      </c>
      <c r="E51" s="15">
        <f t="shared" si="18"/>
        <v>1177600</v>
      </c>
      <c r="F51" s="16">
        <v>1177600</v>
      </c>
      <c r="G51" s="16">
        <v>915000</v>
      </c>
      <c r="H51" s="16">
        <v>21200</v>
      </c>
      <c r="I51" s="16">
        <v>0</v>
      </c>
      <c r="J51" s="15">
        <f t="shared" si="19"/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20"/>
        <v>1177600</v>
      </c>
    </row>
    <row r="52" spans="1:16" x14ac:dyDescent="0.2">
      <c r="A52" s="12" t="s">
        <v>136</v>
      </c>
      <c r="B52" s="12" t="s">
        <v>137</v>
      </c>
      <c r="C52" s="13" t="s">
        <v>133</v>
      </c>
      <c r="D52" s="14" t="s">
        <v>138</v>
      </c>
      <c r="E52" s="15">
        <f t="shared" si="18"/>
        <v>81000</v>
      </c>
      <c r="F52" s="16">
        <v>81000</v>
      </c>
      <c r="G52" s="16">
        <v>0</v>
      </c>
      <c r="H52" s="16">
        <v>0</v>
      </c>
      <c r="I52" s="16">
        <v>0</v>
      </c>
      <c r="J52" s="15">
        <f t="shared" si="19"/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 t="shared" si="20"/>
        <v>81000</v>
      </c>
    </row>
    <row r="53" spans="1:16" ht="76.5" x14ac:dyDescent="0.2">
      <c r="A53" s="12" t="s">
        <v>139</v>
      </c>
      <c r="B53" s="12" t="s">
        <v>140</v>
      </c>
      <c r="C53" s="13" t="s">
        <v>60</v>
      </c>
      <c r="D53" s="14" t="s">
        <v>141</v>
      </c>
      <c r="E53" s="15">
        <f t="shared" si="18"/>
        <v>105000</v>
      </c>
      <c r="F53" s="16">
        <v>105000</v>
      </c>
      <c r="G53" s="16">
        <v>0</v>
      </c>
      <c r="H53" s="16">
        <v>0</v>
      </c>
      <c r="I53" s="16">
        <v>0</v>
      </c>
      <c r="J53" s="15">
        <f t="shared" si="19"/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f t="shared" si="20"/>
        <v>105000</v>
      </c>
    </row>
    <row r="54" spans="1:16" ht="63.75" x14ac:dyDescent="0.2">
      <c r="A54" s="12" t="s">
        <v>142</v>
      </c>
      <c r="B54" s="12" t="s">
        <v>144</v>
      </c>
      <c r="C54" s="13" t="s">
        <v>143</v>
      </c>
      <c r="D54" s="14" t="s">
        <v>145</v>
      </c>
      <c r="E54" s="15">
        <f t="shared" si="18"/>
        <v>60000</v>
      </c>
      <c r="F54" s="16">
        <v>60000</v>
      </c>
      <c r="G54" s="16">
        <v>0</v>
      </c>
      <c r="H54" s="16">
        <v>0</v>
      </c>
      <c r="I54" s="16">
        <v>0</v>
      </c>
      <c r="J54" s="15">
        <f t="shared" si="19"/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20"/>
        <v>60000</v>
      </c>
    </row>
    <row r="55" spans="1:16" ht="25.5" x14ac:dyDescent="0.2">
      <c r="A55" s="12" t="s">
        <v>146</v>
      </c>
      <c r="B55" s="12" t="s">
        <v>147</v>
      </c>
      <c r="C55" s="13" t="s">
        <v>125</v>
      </c>
      <c r="D55" s="14" t="s">
        <v>148</v>
      </c>
      <c r="E55" s="15">
        <f t="shared" si="18"/>
        <v>76400</v>
      </c>
      <c r="F55" s="16">
        <v>76400</v>
      </c>
      <c r="G55" s="16">
        <v>0</v>
      </c>
      <c r="H55" s="16">
        <v>0</v>
      </c>
      <c r="I55" s="16">
        <v>0</v>
      </c>
      <c r="J55" s="15">
        <f t="shared" si="19"/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5">
        <f t="shared" si="20"/>
        <v>76400</v>
      </c>
    </row>
    <row r="56" spans="1:16" ht="38.25" x14ac:dyDescent="0.2">
      <c r="A56" s="12" t="s">
        <v>149</v>
      </c>
      <c r="B56" s="12" t="s">
        <v>150</v>
      </c>
      <c r="C56" s="13" t="s">
        <v>125</v>
      </c>
      <c r="D56" s="14" t="s">
        <v>151</v>
      </c>
      <c r="E56" s="15">
        <f t="shared" si="18"/>
        <v>166600</v>
      </c>
      <c r="F56" s="16">
        <v>166600</v>
      </c>
      <c r="G56" s="16">
        <v>0</v>
      </c>
      <c r="H56" s="16">
        <v>0</v>
      </c>
      <c r="I56" s="16">
        <v>0</v>
      </c>
      <c r="J56" s="15">
        <f t="shared" si="19"/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5">
        <f t="shared" si="20"/>
        <v>166600</v>
      </c>
    </row>
    <row r="57" spans="1:16" ht="25.5" x14ac:dyDescent="0.2">
      <c r="A57" s="12" t="s">
        <v>152</v>
      </c>
      <c r="B57" s="12" t="s">
        <v>154</v>
      </c>
      <c r="C57" s="13" t="s">
        <v>153</v>
      </c>
      <c r="D57" s="14" t="s">
        <v>155</v>
      </c>
      <c r="E57" s="15">
        <f t="shared" si="18"/>
        <v>451200</v>
      </c>
      <c r="F57" s="16">
        <v>451200</v>
      </c>
      <c r="G57" s="16">
        <v>0</v>
      </c>
      <c r="H57" s="16">
        <v>0</v>
      </c>
      <c r="I57" s="16">
        <v>0</v>
      </c>
      <c r="J57" s="15">
        <f t="shared" si="19"/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5">
        <f t="shared" si="20"/>
        <v>451200</v>
      </c>
    </row>
    <row r="58" spans="1:16" x14ac:dyDescent="0.2">
      <c r="A58" s="12" t="s">
        <v>156</v>
      </c>
      <c r="B58" s="12" t="s">
        <v>158</v>
      </c>
      <c r="C58" s="13" t="s">
        <v>157</v>
      </c>
      <c r="D58" s="14" t="s">
        <v>159</v>
      </c>
      <c r="E58" s="15">
        <f t="shared" si="18"/>
        <v>3647900</v>
      </c>
      <c r="F58" s="16">
        <v>3647900</v>
      </c>
      <c r="G58" s="16">
        <v>2625500</v>
      </c>
      <c r="H58" s="16">
        <v>142900</v>
      </c>
      <c r="I58" s="16">
        <v>0</v>
      </c>
      <c r="J58" s="15">
        <f t="shared" si="19"/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5">
        <f t="shared" si="20"/>
        <v>3647900</v>
      </c>
    </row>
    <row r="59" spans="1:16" ht="38.25" x14ac:dyDescent="0.2">
      <c r="A59" s="12" t="s">
        <v>160</v>
      </c>
      <c r="B59" s="12" t="s">
        <v>162</v>
      </c>
      <c r="C59" s="13" t="s">
        <v>161</v>
      </c>
      <c r="D59" s="14" t="s">
        <v>163</v>
      </c>
      <c r="E59" s="15">
        <f t="shared" si="18"/>
        <v>10875000</v>
      </c>
      <c r="F59" s="16">
        <v>10875000</v>
      </c>
      <c r="G59" s="16">
        <v>7861800</v>
      </c>
      <c r="H59" s="16">
        <v>486400</v>
      </c>
      <c r="I59" s="16">
        <v>0</v>
      </c>
      <c r="J59" s="15">
        <f t="shared" si="19"/>
        <v>235000</v>
      </c>
      <c r="K59" s="16">
        <v>0</v>
      </c>
      <c r="L59" s="16">
        <v>235000</v>
      </c>
      <c r="M59" s="16">
        <v>19600</v>
      </c>
      <c r="N59" s="16">
        <v>0</v>
      </c>
      <c r="O59" s="16">
        <v>0</v>
      </c>
      <c r="P59" s="15">
        <f t="shared" si="20"/>
        <v>11110000</v>
      </c>
    </row>
    <row r="60" spans="1:16" x14ac:dyDescent="0.2">
      <c r="A60" s="12" t="s">
        <v>164</v>
      </c>
      <c r="B60" s="12" t="s">
        <v>166</v>
      </c>
      <c r="C60" s="13" t="s">
        <v>165</v>
      </c>
      <c r="D60" s="14" t="s">
        <v>167</v>
      </c>
      <c r="E60" s="15">
        <f t="shared" si="18"/>
        <v>168300</v>
      </c>
      <c r="F60" s="16">
        <v>168300</v>
      </c>
      <c r="G60" s="16">
        <v>0</v>
      </c>
      <c r="H60" s="16">
        <v>0</v>
      </c>
      <c r="I60" s="16">
        <v>0</v>
      </c>
      <c r="J60" s="15">
        <f t="shared" si="19"/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5">
        <f t="shared" si="20"/>
        <v>168300</v>
      </c>
    </row>
    <row r="61" spans="1:16" ht="25.5" x14ac:dyDescent="0.2">
      <c r="A61" s="12" t="s">
        <v>168</v>
      </c>
      <c r="B61" s="12" t="s">
        <v>170</v>
      </c>
      <c r="C61" s="13" t="s">
        <v>169</v>
      </c>
      <c r="D61" s="14" t="s">
        <v>171</v>
      </c>
      <c r="E61" s="15">
        <f t="shared" si="18"/>
        <v>40000</v>
      </c>
      <c r="F61" s="16">
        <v>40000</v>
      </c>
      <c r="G61" s="16">
        <v>0</v>
      </c>
      <c r="H61" s="16">
        <v>0</v>
      </c>
      <c r="I61" s="16">
        <v>0</v>
      </c>
      <c r="J61" s="15">
        <f t="shared" si="19"/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20"/>
        <v>40000</v>
      </c>
    </row>
    <row r="62" spans="1:16" ht="25.5" x14ac:dyDescent="0.2">
      <c r="A62" s="12" t="s">
        <v>172</v>
      </c>
      <c r="B62" s="12" t="s">
        <v>173</v>
      </c>
      <c r="C62" s="13" t="s">
        <v>169</v>
      </c>
      <c r="D62" s="14" t="s">
        <v>174</v>
      </c>
      <c r="E62" s="15">
        <f t="shared" si="18"/>
        <v>8000</v>
      </c>
      <c r="F62" s="16">
        <v>8000</v>
      </c>
      <c r="G62" s="16">
        <v>0</v>
      </c>
      <c r="H62" s="16">
        <v>0</v>
      </c>
      <c r="I62" s="16">
        <v>0</v>
      </c>
      <c r="J62" s="15">
        <f t="shared" si="19"/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5">
        <f t="shared" si="20"/>
        <v>8000</v>
      </c>
    </row>
    <row r="63" spans="1:16" ht="38.25" x14ac:dyDescent="0.2">
      <c r="A63" s="12" t="s">
        <v>175</v>
      </c>
      <c r="B63" s="12" t="s">
        <v>176</v>
      </c>
      <c r="C63" s="13" t="s">
        <v>169</v>
      </c>
      <c r="D63" s="14" t="s">
        <v>177</v>
      </c>
      <c r="E63" s="15">
        <f t="shared" si="18"/>
        <v>1472500</v>
      </c>
      <c r="F63" s="16">
        <v>1472500</v>
      </c>
      <c r="G63" s="16">
        <v>1106700</v>
      </c>
      <c r="H63" s="16">
        <v>83700</v>
      </c>
      <c r="I63" s="16">
        <v>0</v>
      </c>
      <c r="J63" s="15">
        <f t="shared" si="19"/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5">
        <f t="shared" si="20"/>
        <v>1472500</v>
      </c>
    </row>
    <row r="64" spans="1:16" ht="25.5" x14ac:dyDescent="0.2">
      <c r="A64" s="12" t="s">
        <v>178</v>
      </c>
      <c r="B64" s="12" t="s">
        <v>179</v>
      </c>
      <c r="C64" s="13" t="s">
        <v>169</v>
      </c>
      <c r="D64" s="14" t="s">
        <v>180</v>
      </c>
      <c r="E64" s="15">
        <f t="shared" si="18"/>
        <v>1155200</v>
      </c>
      <c r="F64" s="16">
        <v>1155200</v>
      </c>
      <c r="G64" s="16">
        <v>0</v>
      </c>
      <c r="H64" s="16">
        <v>0</v>
      </c>
      <c r="I64" s="16">
        <v>0</v>
      </c>
      <c r="J64" s="15">
        <f t="shared" si="19"/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20"/>
        <v>1155200</v>
      </c>
    </row>
    <row r="65" spans="1:16" ht="51" x14ac:dyDescent="0.2">
      <c r="A65" s="12" t="s">
        <v>181</v>
      </c>
      <c r="B65" s="12" t="s">
        <v>182</v>
      </c>
      <c r="C65" s="13" t="s">
        <v>169</v>
      </c>
      <c r="D65" s="14" t="s">
        <v>183</v>
      </c>
      <c r="E65" s="15">
        <f t="shared" si="18"/>
        <v>362500</v>
      </c>
      <c r="F65" s="16">
        <v>362500</v>
      </c>
      <c r="G65" s="16">
        <v>243000</v>
      </c>
      <c r="H65" s="16">
        <v>9500</v>
      </c>
      <c r="I65" s="16">
        <v>0</v>
      </c>
      <c r="J65" s="15">
        <f t="shared" si="19"/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20"/>
        <v>362500</v>
      </c>
    </row>
    <row r="66" spans="1:16" x14ac:dyDescent="0.2">
      <c r="A66" s="12" t="s">
        <v>184</v>
      </c>
      <c r="B66" s="12" t="s">
        <v>186</v>
      </c>
      <c r="C66" s="13" t="s">
        <v>185</v>
      </c>
      <c r="D66" s="14" t="s">
        <v>187</v>
      </c>
      <c r="E66" s="15">
        <f t="shared" si="18"/>
        <v>0</v>
      </c>
      <c r="F66" s="16">
        <v>0</v>
      </c>
      <c r="G66" s="16">
        <v>0</v>
      </c>
      <c r="H66" s="16">
        <v>0</v>
      </c>
      <c r="I66" s="16">
        <v>0</v>
      </c>
      <c r="J66" s="15">
        <f t="shared" si="19"/>
        <v>1615000</v>
      </c>
      <c r="K66" s="16">
        <v>1615000</v>
      </c>
      <c r="L66" s="16">
        <v>0</v>
      </c>
      <c r="M66" s="16">
        <v>0</v>
      </c>
      <c r="N66" s="16">
        <v>0</v>
      </c>
      <c r="O66" s="16">
        <v>1615000</v>
      </c>
      <c r="P66" s="15">
        <f t="shared" si="20"/>
        <v>1615000</v>
      </c>
    </row>
    <row r="67" spans="1:16" x14ac:dyDescent="0.2">
      <c r="A67" s="12" t="s">
        <v>188</v>
      </c>
      <c r="B67" s="12" t="s">
        <v>189</v>
      </c>
      <c r="C67" s="13" t="s">
        <v>185</v>
      </c>
      <c r="D67" s="14" t="s">
        <v>190</v>
      </c>
      <c r="E67" s="15">
        <f t="shared" si="18"/>
        <v>0</v>
      </c>
      <c r="F67" s="16">
        <v>0</v>
      </c>
      <c r="G67" s="16">
        <v>0</v>
      </c>
      <c r="H67" s="16">
        <v>0</v>
      </c>
      <c r="I67" s="16">
        <v>0</v>
      </c>
      <c r="J67" s="15">
        <f t="shared" si="19"/>
        <v>51803</v>
      </c>
      <c r="K67" s="16">
        <v>51803</v>
      </c>
      <c r="L67" s="16">
        <v>0</v>
      </c>
      <c r="M67" s="16">
        <v>0</v>
      </c>
      <c r="N67" s="16">
        <v>0</v>
      </c>
      <c r="O67" s="16">
        <v>51803</v>
      </c>
      <c r="P67" s="15">
        <f t="shared" si="20"/>
        <v>51803</v>
      </c>
    </row>
    <row r="68" spans="1:16" ht="38.25" x14ac:dyDescent="0.2">
      <c r="A68" s="12" t="s">
        <v>191</v>
      </c>
      <c r="B68" s="12" t="s">
        <v>193</v>
      </c>
      <c r="C68" s="13" t="s">
        <v>192</v>
      </c>
      <c r="D68" s="14" t="s">
        <v>194</v>
      </c>
      <c r="E68" s="15">
        <f t="shared" si="18"/>
        <v>0</v>
      </c>
      <c r="F68" s="16">
        <v>0</v>
      </c>
      <c r="G68" s="16">
        <v>0</v>
      </c>
      <c r="H68" s="16">
        <v>0</v>
      </c>
      <c r="I68" s="16">
        <v>0</v>
      </c>
      <c r="J68" s="15">
        <f t="shared" si="19"/>
        <v>2093039</v>
      </c>
      <c r="K68" s="16">
        <v>2093039</v>
      </c>
      <c r="L68" s="16">
        <v>0</v>
      </c>
      <c r="M68" s="16">
        <v>0</v>
      </c>
      <c r="N68" s="16">
        <v>0</v>
      </c>
      <c r="O68" s="16">
        <v>2093039</v>
      </c>
      <c r="P68" s="15">
        <f t="shared" si="20"/>
        <v>2093039</v>
      </c>
    </row>
    <row r="69" spans="1:16" ht="38.25" x14ac:dyDescent="0.2">
      <c r="A69" s="6" t="s">
        <v>195</v>
      </c>
      <c r="B69" s="7"/>
      <c r="C69" s="8"/>
      <c r="D69" s="9" t="s">
        <v>232</v>
      </c>
      <c r="E69" s="15">
        <f t="shared" si="18"/>
        <v>9015000</v>
      </c>
      <c r="F69" s="11">
        <f>F70</f>
        <v>9015000</v>
      </c>
      <c r="G69" s="11">
        <f t="shared" ref="G69:I69" si="21">G70</f>
        <v>2694600</v>
      </c>
      <c r="H69" s="11">
        <f t="shared" si="21"/>
        <v>517400</v>
      </c>
      <c r="I69" s="11">
        <f t="shared" si="21"/>
        <v>0</v>
      </c>
      <c r="J69" s="10">
        <v>511800</v>
      </c>
      <c r="K69" s="11">
        <f>K70</f>
        <v>385800</v>
      </c>
      <c r="L69" s="11">
        <f t="shared" ref="L69:O69" si="22">L70</f>
        <v>126000</v>
      </c>
      <c r="M69" s="11">
        <f t="shared" si="22"/>
        <v>103312</v>
      </c>
      <c r="N69" s="11">
        <f t="shared" si="22"/>
        <v>0</v>
      </c>
      <c r="O69" s="11">
        <f t="shared" si="22"/>
        <v>385800</v>
      </c>
      <c r="P69" s="10">
        <f t="shared" si="20"/>
        <v>9526800</v>
      </c>
    </row>
    <row r="70" spans="1:16" ht="38.25" x14ac:dyDescent="0.2">
      <c r="A70" s="6" t="s">
        <v>196</v>
      </c>
      <c r="B70" s="7"/>
      <c r="C70" s="8"/>
      <c r="D70" s="9" t="s">
        <v>232</v>
      </c>
      <c r="E70" s="15">
        <f>SUM(E71:E77)</f>
        <v>9015000</v>
      </c>
      <c r="F70" s="11">
        <f>SUM(F71:F77)</f>
        <v>9015000</v>
      </c>
      <c r="G70" s="11">
        <f t="shared" ref="G70:I70" si="23">SUM(G71:G77)</f>
        <v>2694600</v>
      </c>
      <c r="H70" s="11">
        <f t="shared" si="23"/>
        <v>517400</v>
      </c>
      <c r="I70" s="11">
        <f t="shared" si="23"/>
        <v>0</v>
      </c>
      <c r="J70" s="10">
        <v>511800</v>
      </c>
      <c r="K70" s="11">
        <f>SUM(K71:K77)</f>
        <v>385800</v>
      </c>
      <c r="L70" s="11">
        <f t="shared" ref="L70:N70" si="24">SUM(L71:L77)</f>
        <v>126000</v>
      </c>
      <c r="M70" s="11">
        <f t="shared" si="24"/>
        <v>103312</v>
      </c>
      <c r="N70" s="11">
        <f t="shared" si="24"/>
        <v>0</v>
      </c>
      <c r="O70" s="11">
        <f>SUM(O71:O77)</f>
        <v>385800</v>
      </c>
      <c r="P70" s="10">
        <f t="shared" si="20"/>
        <v>9526800</v>
      </c>
    </row>
    <row r="71" spans="1:16" ht="38.25" x14ac:dyDescent="0.2">
      <c r="A71" s="12" t="s">
        <v>197</v>
      </c>
      <c r="B71" s="12" t="s">
        <v>57</v>
      </c>
      <c r="C71" s="13" t="s">
        <v>21</v>
      </c>
      <c r="D71" s="14" t="s">
        <v>231</v>
      </c>
      <c r="E71" s="15">
        <f>F71+I71</f>
        <v>932500</v>
      </c>
      <c r="F71" s="16">
        <v>932500</v>
      </c>
      <c r="G71" s="16">
        <v>718900</v>
      </c>
      <c r="H71" s="16">
        <v>25300</v>
      </c>
      <c r="I71" s="16">
        <v>0</v>
      </c>
      <c r="J71" s="15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5">
        <f t="shared" si="20"/>
        <v>932500</v>
      </c>
    </row>
    <row r="72" spans="1:16" ht="25.5" x14ac:dyDescent="0.2">
      <c r="A72" s="12" t="s">
        <v>198</v>
      </c>
      <c r="B72" s="12" t="s">
        <v>200</v>
      </c>
      <c r="C72" s="13" t="s">
        <v>199</v>
      </c>
      <c r="D72" s="14" t="s">
        <v>201</v>
      </c>
      <c r="E72" s="15">
        <f t="shared" ref="E72:E77" si="25">F72+I72</f>
        <v>1770500</v>
      </c>
      <c r="F72" s="16">
        <v>1770500</v>
      </c>
      <c r="G72" s="16">
        <v>0</v>
      </c>
      <c r="H72" s="16">
        <v>0</v>
      </c>
      <c r="I72" s="16">
        <v>0</v>
      </c>
      <c r="J72" s="15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5">
        <f t="shared" si="20"/>
        <v>1770500</v>
      </c>
    </row>
    <row r="73" spans="1:16" x14ac:dyDescent="0.2">
      <c r="A73" s="12" t="s">
        <v>202</v>
      </c>
      <c r="B73" s="12" t="s">
        <v>203</v>
      </c>
      <c r="C73" s="13" t="s">
        <v>199</v>
      </c>
      <c r="D73" s="14" t="s">
        <v>204</v>
      </c>
      <c r="E73" s="15">
        <f t="shared" si="25"/>
        <v>5972000</v>
      </c>
      <c r="F73" s="16">
        <v>5972000</v>
      </c>
      <c r="G73" s="16">
        <v>1975700</v>
      </c>
      <c r="H73" s="16">
        <v>492100</v>
      </c>
      <c r="I73" s="16">
        <v>0</v>
      </c>
      <c r="J73" s="15">
        <v>126000</v>
      </c>
      <c r="K73" s="16">
        <v>0</v>
      </c>
      <c r="L73" s="16">
        <v>126000</v>
      </c>
      <c r="M73" s="16">
        <v>103312</v>
      </c>
      <c r="N73" s="16">
        <v>0</v>
      </c>
      <c r="O73" s="16">
        <v>0</v>
      </c>
      <c r="P73" s="15">
        <f t="shared" si="20"/>
        <v>6098000</v>
      </c>
    </row>
    <row r="74" spans="1:16" x14ac:dyDescent="0.2">
      <c r="A74" s="12" t="s">
        <v>205</v>
      </c>
      <c r="B74" s="12" t="s">
        <v>207</v>
      </c>
      <c r="C74" s="13" t="s">
        <v>206</v>
      </c>
      <c r="D74" s="14" t="s">
        <v>208</v>
      </c>
      <c r="E74" s="15">
        <f t="shared" si="25"/>
        <v>140000</v>
      </c>
      <c r="F74" s="16">
        <v>140000</v>
      </c>
      <c r="G74" s="16">
        <v>0</v>
      </c>
      <c r="H74" s="16">
        <v>0</v>
      </c>
      <c r="I74" s="16">
        <v>0</v>
      </c>
      <c r="J74" s="15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5">
        <f t="shared" si="20"/>
        <v>140000</v>
      </c>
    </row>
    <row r="75" spans="1:16" ht="38.25" x14ac:dyDescent="0.2">
      <c r="A75" s="12" t="s">
        <v>209</v>
      </c>
      <c r="B75" s="12" t="s">
        <v>211</v>
      </c>
      <c r="C75" s="13" t="s">
        <v>210</v>
      </c>
      <c r="D75" s="14" t="s">
        <v>212</v>
      </c>
      <c r="E75" s="15">
        <f t="shared" si="25"/>
        <v>100000</v>
      </c>
      <c r="F75" s="16">
        <v>100000</v>
      </c>
      <c r="G75" s="16">
        <v>0</v>
      </c>
      <c r="H75" s="16">
        <v>0</v>
      </c>
      <c r="I75" s="16">
        <v>0</v>
      </c>
      <c r="J75" s="15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5">
        <f t="shared" si="20"/>
        <v>100000</v>
      </c>
    </row>
    <row r="76" spans="1:16" ht="25.5" x14ac:dyDescent="0.2">
      <c r="A76" s="12" t="s">
        <v>213</v>
      </c>
      <c r="B76" s="12" t="s">
        <v>214</v>
      </c>
      <c r="C76" s="13" t="s">
        <v>192</v>
      </c>
      <c r="D76" s="14" t="s">
        <v>215</v>
      </c>
      <c r="E76" s="15">
        <f t="shared" si="25"/>
        <v>0</v>
      </c>
      <c r="F76" s="16">
        <v>0</v>
      </c>
      <c r="G76" s="16">
        <v>0</v>
      </c>
      <c r="H76" s="16">
        <v>0</v>
      </c>
      <c r="I76" s="16">
        <v>0</v>
      </c>
      <c r="J76" s="15">
        <v>385800</v>
      </c>
      <c r="K76" s="16">
        <v>385800</v>
      </c>
      <c r="L76" s="16">
        <v>0</v>
      </c>
      <c r="M76" s="16">
        <v>0</v>
      </c>
      <c r="N76" s="16">
        <v>0</v>
      </c>
      <c r="O76" s="16">
        <v>385800</v>
      </c>
      <c r="P76" s="15">
        <f t="shared" si="20"/>
        <v>385800</v>
      </c>
    </row>
    <row r="77" spans="1:16" ht="38.25" x14ac:dyDescent="0.2">
      <c r="A77" s="12" t="s">
        <v>216</v>
      </c>
      <c r="B77" s="12" t="s">
        <v>217</v>
      </c>
      <c r="C77" s="13" t="s">
        <v>37</v>
      </c>
      <c r="D77" s="14" t="s">
        <v>218</v>
      </c>
      <c r="E77" s="15">
        <f t="shared" si="25"/>
        <v>100000</v>
      </c>
      <c r="F77" s="16">
        <v>100000</v>
      </c>
      <c r="G77" s="16">
        <v>0</v>
      </c>
      <c r="H77" s="16">
        <v>0</v>
      </c>
      <c r="I77" s="16">
        <v>0</v>
      </c>
      <c r="J77" s="15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5">
        <f t="shared" si="20"/>
        <v>100000</v>
      </c>
    </row>
    <row r="78" spans="1:16" ht="25.5" x14ac:dyDescent="0.2">
      <c r="A78" s="6" t="s">
        <v>219</v>
      </c>
      <c r="B78" s="7"/>
      <c r="C78" s="8"/>
      <c r="D78" s="9" t="s">
        <v>233</v>
      </c>
      <c r="E78" s="10">
        <f>E79</f>
        <v>3175800</v>
      </c>
      <c r="F78" s="11">
        <f>F79</f>
        <v>1561400</v>
      </c>
      <c r="G78" s="11">
        <f t="shared" ref="G78:I78" si="26">G79</f>
        <v>1212400</v>
      </c>
      <c r="H78" s="11">
        <f t="shared" si="26"/>
        <v>56100</v>
      </c>
      <c r="I78" s="11">
        <f t="shared" si="26"/>
        <v>0</v>
      </c>
      <c r="J78" s="10">
        <v>0</v>
      </c>
      <c r="K78" s="11">
        <f t="shared" ref="K78" si="27">K79</f>
        <v>0</v>
      </c>
      <c r="L78" s="11">
        <f t="shared" ref="L78" si="28">L79</f>
        <v>0</v>
      </c>
      <c r="M78" s="11">
        <f t="shared" ref="M78" si="29">M79</f>
        <v>0</v>
      </c>
      <c r="N78" s="11">
        <f t="shared" ref="N78" si="30">N79</f>
        <v>0</v>
      </c>
      <c r="O78" s="11">
        <f t="shared" ref="O78" si="31">O79</f>
        <v>0</v>
      </c>
      <c r="P78" s="10">
        <f t="shared" si="20"/>
        <v>3175800</v>
      </c>
    </row>
    <row r="79" spans="1:16" ht="25.5" x14ac:dyDescent="0.2">
      <c r="A79" s="6" t="s">
        <v>220</v>
      </c>
      <c r="B79" s="7"/>
      <c r="C79" s="8"/>
      <c r="D79" s="9" t="s">
        <v>233</v>
      </c>
      <c r="E79" s="10">
        <f>E80+E81</f>
        <v>3175800</v>
      </c>
      <c r="F79" s="11">
        <f>F80+F81</f>
        <v>1561400</v>
      </c>
      <c r="G79" s="11">
        <f t="shared" ref="G79:I79" si="32">G80+G81</f>
        <v>1212400</v>
      </c>
      <c r="H79" s="11">
        <f t="shared" si="32"/>
        <v>56100</v>
      </c>
      <c r="I79" s="11">
        <f t="shared" si="32"/>
        <v>0</v>
      </c>
      <c r="J79" s="10">
        <v>0</v>
      </c>
      <c r="K79" s="11">
        <f t="shared" ref="K79" si="33">K80+K81</f>
        <v>0</v>
      </c>
      <c r="L79" s="11">
        <f t="shared" ref="L79" si="34">L80+L81</f>
        <v>0</v>
      </c>
      <c r="M79" s="11">
        <f t="shared" ref="M79" si="35">M80+M81</f>
        <v>0</v>
      </c>
      <c r="N79" s="11">
        <f t="shared" ref="N79" si="36">N80+N81</f>
        <v>0</v>
      </c>
      <c r="O79" s="11">
        <f t="shared" ref="O79" si="37">O80+O81</f>
        <v>0</v>
      </c>
      <c r="P79" s="10">
        <f t="shared" si="20"/>
        <v>3175800</v>
      </c>
    </row>
    <row r="80" spans="1:16" ht="38.25" x14ac:dyDescent="0.2">
      <c r="A80" s="12" t="s">
        <v>221</v>
      </c>
      <c r="B80" s="12" t="s">
        <v>57</v>
      </c>
      <c r="C80" s="13" t="s">
        <v>21</v>
      </c>
      <c r="D80" s="14" t="s">
        <v>236</v>
      </c>
      <c r="E80" s="15">
        <f t="shared" ref="E80" si="38">F80+I80</f>
        <v>1561400</v>
      </c>
      <c r="F80" s="16">
        <v>1561400</v>
      </c>
      <c r="G80" s="16">
        <v>1212400</v>
      </c>
      <c r="H80" s="16">
        <v>56100</v>
      </c>
      <c r="I80" s="16">
        <v>0</v>
      </c>
      <c r="J80" s="15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5">
        <f t="shared" si="20"/>
        <v>1561400</v>
      </c>
    </row>
    <row r="81" spans="1:16" x14ac:dyDescent="0.2">
      <c r="A81" s="12" t="s">
        <v>222</v>
      </c>
      <c r="B81" s="12" t="s">
        <v>223</v>
      </c>
      <c r="C81" s="13" t="s">
        <v>25</v>
      </c>
      <c r="D81" s="14" t="s">
        <v>224</v>
      </c>
      <c r="E81" s="15">
        <v>1614400</v>
      </c>
      <c r="F81" s="16">
        <v>0</v>
      </c>
      <c r="G81" s="16">
        <v>0</v>
      </c>
      <c r="H81" s="16">
        <v>0</v>
      </c>
      <c r="I81" s="16">
        <v>0</v>
      </c>
      <c r="J81" s="15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5">
        <f t="shared" si="20"/>
        <v>1614400</v>
      </c>
    </row>
    <row r="82" spans="1:16" x14ac:dyDescent="0.2">
      <c r="A82" s="17" t="s">
        <v>225</v>
      </c>
      <c r="B82" s="18" t="s">
        <v>225</v>
      </c>
      <c r="C82" s="19" t="s">
        <v>225</v>
      </c>
      <c r="D82" s="20" t="s">
        <v>226</v>
      </c>
      <c r="E82" s="10">
        <f>E14+E25+E69+E78</f>
        <v>286005860.75999999</v>
      </c>
      <c r="F82" s="10">
        <f>F14+F25+F69+F78</f>
        <v>284391460.75999999</v>
      </c>
      <c r="G82" s="10">
        <f t="shared" ref="G82:P82" si="39">G14+G25+G69+G78</f>
        <v>192490448.28999999</v>
      </c>
      <c r="H82" s="10">
        <f t="shared" si="39"/>
        <v>18231600</v>
      </c>
      <c r="I82" s="10">
        <f t="shared" si="39"/>
        <v>0</v>
      </c>
      <c r="J82" s="10">
        <f t="shared" si="39"/>
        <v>6906210</v>
      </c>
      <c r="K82" s="10">
        <f t="shared" si="39"/>
        <v>4305810</v>
      </c>
      <c r="L82" s="10">
        <f t="shared" si="39"/>
        <v>2600400</v>
      </c>
      <c r="M82" s="10">
        <f t="shared" si="39"/>
        <v>600512</v>
      </c>
      <c r="N82" s="10">
        <f t="shared" si="39"/>
        <v>0</v>
      </c>
      <c r="O82" s="10">
        <f t="shared" si="39"/>
        <v>4305810</v>
      </c>
      <c r="P82" s="10">
        <f t="shared" si="39"/>
        <v>292912070.75999999</v>
      </c>
    </row>
    <row r="83" spans="1:16" x14ac:dyDescent="0.2">
      <c r="E83">
        <v>286005860.75999999</v>
      </c>
    </row>
    <row r="84" spans="1:16" x14ac:dyDescent="0.2">
      <c r="E84" s="24">
        <f>E83-E82</f>
        <v>0</v>
      </c>
    </row>
    <row r="85" spans="1:16" x14ac:dyDescent="0.2">
      <c r="B85" s="99" t="s">
        <v>320</v>
      </c>
      <c r="I85" s="99" t="s">
        <v>321</v>
      </c>
    </row>
    <row r="86" spans="1:16" x14ac:dyDescent="0.2">
      <c r="B86" s="3" t="s">
        <v>227</v>
      </c>
      <c r="I86" s="3" t="s">
        <v>228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workbookViewId="0">
      <selection activeCell="A6" sqref="A6:P6"/>
    </sheetView>
  </sheetViews>
  <sheetFormatPr defaultColWidth="9.140625" defaultRowHeight="12.75" x14ac:dyDescent="0.2"/>
  <cols>
    <col min="1" max="3" width="12" style="22" customWidth="1"/>
    <col min="4" max="4" width="40.7109375" style="22" customWidth="1"/>
    <col min="5" max="16384" width="9.140625" style="22"/>
  </cols>
  <sheetData>
    <row r="1" spans="1:16" x14ac:dyDescent="0.2">
      <c r="M1" s="22" t="s">
        <v>318</v>
      </c>
    </row>
    <row r="2" spans="1:16" x14ac:dyDescent="0.2">
      <c r="M2" s="22" t="s">
        <v>322</v>
      </c>
    </row>
    <row r="3" spans="1:16" x14ac:dyDescent="0.2">
      <c r="M3" s="22" t="s">
        <v>323</v>
      </c>
    </row>
    <row r="5" spans="1:16" x14ac:dyDescent="0.2">
      <c r="A5" s="102" t="s">
        <v>301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16" x14ac:dyDescent="0.2">
      <c r="A6" s="102" t="s">
        <v>314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x14ac:dyDescent="0.2">
      <c r="A7" s="23" t="s">
        <v>302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2">
      <c r="A8" s="21" t="s">
        <v>229</v>
      </c>
      <c r="P8" s="1" t="s">
        <v>2</v>
      </c>
    </row>
    <row r="9" spans="1:16" x14ac:dyDescent="0.2">
      <c r="A9" s="104" t="s">
        <v>3</v>
      </c>
      <c r="B9" s="104" t="s">
        <v>4</v>
      </c>
      <c r="C9" s="104" t="s">
        <v>5</v>
      </c>
      <c r="D9" s="101" t="s">
        <v>6</v>
      </c>
      <c r="E9" s="101" t="s">
        <v>303</v>
      </c>
      <c r="F9" s="101"/>
      <c r="G9" s="101"/>
      <c r="H9" s="101"/>
      <c r="I9" s="101" t="s">
        <v>304</v>
      </c>
      <c r="J9" s="101"/>
      <c r="K9" s="101"/>
      <c r="L9" s="101"/>
      <c r="M9" s="100" t="s">
        <v>305</v>
      </c>
      <c r="N9" s="101"/>
      <c r="O9" s="101"/>
      <c r="P9" s="101"/>
    </row>
    <row r="10" spans="1:16" x14ac:dyDescent="0.2">
      <c r="A10" s="101"/>
      <c r="B10" s="101"/>
      <c r="C10" s="101"/>
      <c r="D10" s="101"/>
      <c r="E10" s="101" t="s">
        <v>306</v>
      </c>
      <c r="F10" s="101" t="s">
        <v>307</v>
      </c>
      <c r="G10" s="101"/>
      <c r="H10" s="100" t="s">
        <v>308</v>
      </c>
      <c r="I10" s="101" t="s">
        <v>306</v>
      </c>
      <c r="J10" s="101" t="s">
        <v>307</v>
      </c>
      <c r="K10" s="101"/>
      <c r="L10" s="100" t="s">
        <v>308</v>
      </c>
      <c r="M10" s="100" t="s">
        <v>306</v>
      </c>
      <c r="N10" s="100" t="s">
        <v>307</v>
      </c>
      <c r="O10" s="100"/>
      <c r="P10" s="100" t="s">
        <v>308</v>
      </c>
    </row>
    <row r="11" spans="1:16" x14ac:dyDescent="0.2">
      <c r="A11" s="101"/>
      <c r="B11" s="101"/>
      <c r="C11" s="101"/>
      <c r="D11" s="101"/>
      <c r="E11" s="101"/>
      <c r="F11" s="101" t="s">
        <v>8</v>
      </c>
      <c r="G11" s="101" t="s">
        <v>15</v>
      </c>
      <c r="H11" s="101"/>
      <c r="I11" s="101"/>
      <c r="J11" s="101" t="s">
        <v>8</v>
      </c>
      <c r="K11" s="101" t="s">
        <v>15</v>
      </c>
      <c r="L11" s="101"/>
      <c r="M11" s="101"/>
      <c r="N11" s="100" t="s">
        <v>8</v>
      </c>
      <c r="O11" s="100" t="s">
        <v>15</v>
      </c>
      <c r="P11" s="101"/>
    </row>
    <row r="12" spans="1:16" ht="44.25" customHeight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5">
        <v>8</v>
      </c>
      <c r="I13" s="26">
        <v>9</v>
      </c>
      <c r="J13" s="26">
        <v>10</v>
      </c>
      <c r="K13" s="26">
        <v>11</v>
      </c>
      <c r="L13" s="25">
        <v>12</v>
      </c>
      <c r="M13" s="25">
        <v>13</v>
      </c>
      <c r="N13" s="25">
        <v>14</v>
      </c>
      <c r="O13" s="25">
        <v>15</v>
      </c>
      <c r="P13" s="25">
        <v>16</v>
      </c>
    </row>
    <row r="14" spans="1:16" ht="38.25" x14ac:dyDescent="0.2">
      <c r="A14" s="6" t="s">
        <v>195</v>
      </c>
      <c r="B14" s="7"/>
      <c r="C14" s="8"/>
      <c r="D14" s="9" t="s">
        <v>232</v>
      </c>
      <c r="E14" s="11">
        <v>0</v>
      </c>
      <c r="F14" s="11">
        <v>1000</v>
      </c>
      <c r="G14" s="11">
        <v>0</v>
      </c>
      <c r="H14" s="10">
        <f>E14+F14</f>
        <v>1000</v>
      </c>
      <c r="I14" s="11">
        <v>0</v>
      </c>
      <c r="J14" s="11">
        <v>-1000</v>
      </c>
      <c r="K14" s="11">
        <v>0</v>
      </c>
      <c r="L14" s="10">
        <f>I14+J14</f>
        <v>-1000</v>
      </c>
      <c r="M14" s="10">
        <f t="shared" ref="M14:O18" si="0">E14+I14</f>
        <v>0</v>
      </c>
      <c r="N14" s="10">
        <f t="shared" si="0"/>
        <v>0</v>
      </c>
      <c r="O14" s="10">
        <f t="shared" si="0"/>
        <v>0</v>
      </c>
      <c r="P14" s="10">
        <f>M14+N14</f>
        <v>0</v>
      </c>
    </row>
    <row r="15" spans="1:16" ht="38.25" x14ac:dyDescent="0.2">
      <c r="A15" s="6" t="s">
        <v>196</v>
      </c>
      <c r="B15" s="7"/>
      <c r="C15" s="8"/>
      <c r="D15" s="9" t="s">
        <v>232</v>
      </c>
      <c r="E15" s="11">
        <v>0</v>
      </c>
      <c r="F15" s="11">
        <v>1000</v>
      </c>
      <c r="G15" s="11">
        <v>0</v>
      </c>
      <c r="H15" s="10">
        <f>E15+F15</f>
        <v>1000</v>
      </c>
      <c r="I15" s="11">
        <v>0</v>
      </c>
      <c r="J15" s="11">
        <v>-1000</v>
      </c>
      <c r="K15" s="11">
        <v>0</v>
      </c>
      <c r="L15" s="10">
        <f>I15+J15</f>
        <v>-1000</v>
      </c>
      <c r="M15" s="10">
        <f t="shared" si="0"/>
        <v>0</v>
      </c>
      <c r="N15" s="10">
        <f t="shared" si="0"/>
        <v>0</v>
      </c>
      <c r="O15" s="10">
        <f t="shared" si="0"/>
        <v>0</v>
      </c>
      <c r="P15" s="10">
        <f>M15+N15</f>
        <v>0</v>
      </c>
    </row>
    <row r="16" spans="1:16" ht="25.5" x14ac:dyDescent="0.2">
      <c r="A16" s="12" t="s">
        <v>315</v>
      </c>
      <c r="B16" s="12" t="s">
        <v>309</v>
      </c>
      <c r="C16" s="12" t="s">
        <v>143</v>
      </c>
      <c r="D16" s="97" t="s">
        <v>310</v>
      </c>
      <c r="E16" s="16">
        <v>0</v>
      </c>
      <c r="F16" s="16">
        <v>1000</v>
      </c>
      <c r="G16" s="16">
        <v>0</v>
      </c>
      <c r="H16" s="15">
        <f>E16+F16</f>
        <v>1000</v>
      </c>
      <c r="I16" s="16">
        <v>0</v>
      </c>
      <c r="J16" s="16">
        <v>0</v>
      </c>
      <c r="K16" s="16">
        <v>0</v>
      </c>
      <c r="L16" s="15">
        <f>I16+J16</f>
        <v>0</v>
      </c>
      <c r="M16" s="15">
        <f t="shared" si="0"/>
        <v>0</v>
      </c>
      <c r="N16" s="15">
        <f t="shared" si="0"/>
        <v>1000</v>
      </c>
      <c r="O16" s="15">
        <f t="shared" si="0"/>
        <v>0</v>
      </c>
      <c r="P16" s="15">
        <f>M16+N16</f>
        <v>1000</v>
      </c>
    </row>
    <row r="17" spans="1:16" ht="25.5" x14ac:dyDescent="0.2">
      <c r="A17" s="12" t="s">
        <v>316</v>
      </c>
      <c r="B17" s="12" t="s">
        <v>311</v>
      </c>
      <c r="C17" s="12" t="s">
        <v>143</v>
      </c>
      <c r="D17" s="97" t="s">
        <v>312</v>
      </c>
      <c r="E17" s="16">
        <v>0</v>
      </c>
      <c r="F17" s="16">
        <v>0</v>
      </c>
      <c r="G17" s="16">
        <v>0</v>
      </c>
      <c r="H17" s="15">
        <f>E17+F17</f>
        <v>0</v>
      </c>
      <c r="I17" s="16">
        <v>0</v>
      </c>
      <c r="J17" s="16">
        <v>-1000</v>
      </c>
      <c r="K17" s="16">
        <v>0</v>
      </c>
      <c r="L17" s="15">
        <f>I17+J17</f>
        <v>-1000</v>
      </c>
      <c r="M17" s="15">
        <f t="shared" si="0"/>
        <v>0</v>
      </c>
      <c r="N17" s="15">
        <f t="shared" si="0"/>
        <v>-1000</v>
      </c>
      <c r="O17" s="15">
        <f t="shared" si="0"/>
        <v>0</v>
      </c>
      <c r="P17" s="15">
        <f>M17+N17</f>
        <v>-1000</v>
      </c>
    </row>
    <row r="18" spans="1:16" x14ac:dyDescent="0.2">
      <c r="A18" s="17" t="s">
        <v>313</v>
      </c>
      <c r="B18" s="18" t="s">
        <v>313</v>
      </c>
      <c r="C18" s="17" t="s">
        <v>313</v>
      </c>
      <c r="D18" s="98" t="s">
        <v>226</v>
      </c>
      <c r="E18" s="10">
        <v>0</v>
      </c>
      <c r="F18" s="10">
        <v>1000</v>
      </c>
      <c r="G18" s="10">
        <v>0</v>
      </c>
      <c r="H18" s="10">
        <f>E18+F18</f>
        <v>1000</v>
      </c>
      <c r="I18" s="10">
        <v>0</v>
      </c>
      <c r="J18" s="10">
        <v>-1000</v>
      </c>
      <c r="K18" s="10">
        <v>0</v>
      </c>
      <c r="L18" s="10">
        <f>I18+J18</f>
        <v>-1000</v>
      </c>
      <c r="M18" s="10">
        <f t="shared" si="0"/>
        <v>0</v>
      </c>
      <c r="N18" s="10">
        <f t="shared" si="0"/>
        <v>0</v>
      </c>
      <c r="O18" s="10">
        <f t="shared" si="0"/>
        <v>0</v>
      </c>
      <c r="P18" s="10">
        <f>M18+N18</f>
        <v>0</v>
      </c>
    </row>
    <row r="20" spans="1:16" x14ac:dyDescent="0.2">
      <c r="B20" s="99" t="s">
        <v>320</v>
      </c>
      <c r="C20" s="99"/>
      <c r="D20" s="99"/>
      <c r="E20" s="99"/>
      <c r="F20" s="99"/>
      <c r="G20" s="99"/>
      <c r="H20" s="99"/>
      <c r="I20" s="99" t="s">
        <v>321</v>
      </c>
      <c r="J20" s="99"/>
      <c r="K20" s="99"/>
    </row>
    <row r="21" spans="1:16" x14ac:dyDescent="0.2">
      <c r="B21" s="3" t="s">
        <v>227</v>
      </c>
      <c r="I21" s="3" t="s">
        <v>228</v>
      </c>
    </row>
  </sheetData>
  <mergeCells count="24">
    <mergeCell ref="A5:P5"/>
    <mergeCell ref="A6:P6"/>
    <mergeCell ref="A9:A12"/>
    <mergeCell ref="B9:B12"/>
    <mergeCell ref="C9:C12"/>
    <mergeCell ref="D9:D12"/>
    <mergeCell ref="E9:H9"/>
    <mergeCell ref="I9:L9"/>
    <mergeCell ref="M9:P9"/>
    <mergeCell ref="E10:E12"/>
    <mergeCell ref="N10:O10"/>
    <mergeCell ref="P10:P12"/>
    <mergeCell ref="F11:F12"/>
    <mergeCell ref="G11:G12"/>
    <mergeCell ref="J11:J12"/>
    <mergeCell ref="K11:K12"/>
    <mergeCell ref="N11:N12"/>
    <mergeCell ref="O11:O12"/>
    <mergeCell ref="F10:G10"/>
    <mergeCell ref="H10:H12"/>
    <mergeCell ref="I10:I12"/>
    <mergeCell ref="J10:K10"/>
    <mergeCell ref="L10:L12"/>
    <mergeCell ref="M10:M12"/>
  </mergeCells>
  <pageMargins left="0.59055118110236227" right="0.59055118110236227" top="0.39370078740157483" bottom="0.39370078740157483" header="0" footer="0"/>
  <pageSetup paperSize="9" scale="80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zoomScaleNormal="100" workbookViewId="0">
      <selection activeCell="G3" sqref="G3"/>
    </sheetView>
  </sheetViews>
  <sheetFormatPr defaultRowHeight="12.75" x14ac:dyDescent="0.2"/>
  <cols>
    <col min="1" max="1" width="12.7109375" style="29" customWidth="1"/>
    <col min="2" max="2" width="11.5703125" style="29" customWidth="1"/>
    <col min="3" max="3" width="11.85546875" style="29" customWidth="1"/>
    <col min="4" max="4" width="42.85546875" style="29" customWidth="1"/>
    <col min="5" max="5" width="41.85546875" style="29" customWidth="1"/>
    <col min="6" max="6" width="10.42578125" style="29" customWidth="1"/>
    <col min="7" max="8" width="12.28515625" style="29" customWidth="1"/>
    <col min="9" max="9" width="13.85546875" style="29" customWidth="1"/>
    <col min="10" max="10" width="10.28515625" style="29" customWidth="1"/>
    <col min="11" max="256" width="9.140625" style="29"/>
    <col min="257" max="257" width="12.7109375" style="29" customWidth="1"/>
    <col min="258" max="258" width="11.5703125" style="29" customWidth="1"/>
    <col min="259" max="259" width="16.5703125" style="29" customWidth="1"/>
    <col min="260" max="260" width="25.42578125" style="29" customWidth="1"/>
    <col min="261" max="261" width="32.28515625" style="29" customWidth="1"/>
    <col min="262" max="262" width="10.42578125" style="29" customWidth="1"/>
    <col min="263" max="264" width="12.28515625" style="29" customWidth="1"/>
    <col min="265" max="265" width="12.7109375" style="29" customWidth="1"/>
    <col min="266" max="266" width="10.28515625" style="29" customWidth="1"/>
    <col min="267" max="512" width="9.140625" style="29"/>
    <col min="513" max="513" width="12.7109375" style="29" customWidth="1"/>
    <col min="514" max="514" width="11.5703125" style="29" customWidth="1"/>
    <col min="515" max="515" width="16.5703125" style="29" customWidth="1"/>
    <col min="516" max="516" width="25.42578125" style="29" customWidth="1"/>
    <col min="517" max="517" width="32.28515625" style="29" customWidth="1"/>
    <col min="518" max="518" width="10.42578125" style="29" customWidth="1"/>
    <col min="519" max="520" width="12.28515625" style="29" customWidth="1"/>
    <col min="521" max="521" width="12.7109375" style="29" customWidth="1"/>
    <col min="522" max="522" width="10.28515625" style="29" customWidth="1"/>
    <col min="523" max="768" width="9.140625" style="29"/>
    <col min="769" max="769" width="12.7109375" style="29" customWidth="1"/>
    <col min="770" max="770" width="11.5703125" style="29" customWidth="1"/>
    <col min="771" max="771" width="16.5703125" style="29" customWidth="1"/>
    <col min="772" max="772" width="25.42578125" style="29" customWidth="1"/>
    <col min="773" max="773" width="32.28515625" style="29" customWidth="1"/>
    <col min="774" max="774" width="10.42578125" style="29" customWidth="1"/>
    <col min="775" max="776" width="12.28515625" style="29" customWidth="1"/>
    <col min="777" max="777" width="12.7109375" style="29" customWidth="1"/>
    <col min="778" max="778" width="10.28515625" style="29" customWidth="1"/>
    <col min="779" max="1024" width="9.140625" style="29"/>
    <col min="1025" max="1025" width="12.7109375" style="29" customWidth="1"/>
    <col min="1026" max="1026" width="11.5703125" style="29" customWidth="1"/>
    <col min="1027" max="1027" width="16.5703125" style="29" customWidth="1"/>
    <col min="1028" max="1028" width="25.42578125" style="29" customWidth="1"/>
    <col min="1029" max="1029" width="32.28515625" style="29" customWidth="1"/>
    <col min="1030" max="1030" width="10.42578125" style="29" customWidth="1"/>
    <col min="1031" max="1032" width="12.28515625" style="29" customWidth="1"/>
    <col min="1033" max="1033" width="12.7109375" style="29" customWidth="1"/>
    <col min="1034" max="1034" width="10.28515625" style="29" customWidth="1"/>
    <col min="1035" max="1280" width="9.140625" style="29"/>
    <col min="1281" max="1281" width="12.7109375" style="29" customWidth="1"/>
    <col min="1282" max="1282" width="11.5703125" style="29" customWidth="1"/>
    <col min="1283" max="1283" width="16.5703125" style="29" customWidth="1"/>
    <col min="1284" max="1284" width="25.42578125" style="29" customWidth="1"/>
    <col min="1285" max="1285" width="32.28515625" style="29" customWidth="1"/>
    <col min="1286" max="1286" width="10.42578125" style="29" customWidth="1"/>
    <col min="1287" max="1288" width="12.28515625" style="29" customWidth="1"/>
    <col min="1289" max="1289" width="12.7109375" style="29" customWidth="1"/>
    <col min="1290" max="1290" width="10.28515625" style="29" customWidth="1"/>
    <col min="1291" max="1536" width="9.140625" style="29"/>
    <col min="1537" max="1537" width="12.7109375" style="29" customWidth="1"/>
    <col min="1538" max="1538" width="11.5703125" style="29" customWidth="1"/>
    <col min="1539" max="1539" width="16.5703125" style="29" customWidth="1"/>
    <col min="1540" max="1540" width="25.42578125" style="29" customWidth="1"/>
    <col min="1541" max="1541" width="32.28515625" style="29" customWidth="1"/>
    <col min="1542" max="1542" width="10.42578125" style="29" customWidth="1"/>
    <col min="1543" max="1544" width="12.28515625" style="29" customWidth="1"/>
    <col min="1545" max="1545" width="12.7109375" style="29" customWidth="1"/>
    <col min="1546" max="1546" width="10.28515625" style="29" customWidth="1"/>
    <col min="1547" max="1792" width="9.140625" style="29"/>
    <col min="1793" max="1793" width="12.7109375" style="29" customWidth="1"/>
    <col min="1794" max="1794" width="11.5703125" style="29" customWidth="1"/>
    <col min="1795" max="1795" width="16.5703125" style="29" customWidth="1"/>
    <col min="1796" max="1796" width="25.42578125" style="29" customWidth="1"/>
    <col min="1797" max="1797" width="32.28515625" style="29" customWidth="1"/>
    <col min="1798" max="1798" width="10.42578125" style="29" customWidth="1"/>
    <col min="1799" max="1800" width="12.28515625" style="29" customWidth="1"/>
    <col min="1801" max="1801" width="12.7109375" style="29" customWidth="1"/>
    <col min="1802" max="1802" width="10.28515625" style="29" customWidth="1"/>
    <col min="1803" max="2048" width="9.140625" style="29"/>
    <col min="2049" max="2049" width="12.7109375" style="29" customWidth="1"/>
    <col min="2050" max="2050" width="11.5703125" style="29" customWidth="1"/>
    <col min="2051" max="2051" width="16.5703125" style="29" customWidth="1"/>
    <col min="2052" max="2052" width="25.42578125" style="29" customWidth="1"/>
    <col min="2053" max="2053" width="32.28515625" style="29" customWidth="1"/>
    <col min="2054" max="2054" width="10.42578125" style="29" customWidth="1"/>
    <col min="2055" max="2056" width="12.28515625" style="29" customWidth="1"/>
    <col min="2057" max="2057" width="12.7109375" style="29" customWidth="1"/>
    <col min="2058" max="2058" width="10.28515625" style="29" customWidth="1"/>
    <col min="2059" max="2304" width="9.140625" style="29"/>
    <col min="2305" max="2305" width="12.7109375" style="29" customWidth="1"/>
    <col min="2306" max="2306" width="11.5703125" style="29" customWidth="1"/>
    <col min="2307" max="2307" width="16.5703125" style="29" customWidth="1"/>
    <col min="2308" max="2308" width="25.42578125" style="29" customWidth="1"/>
    <col min="2309" max="2309" width="32.28515625" style="29" customWidth="1"/>
    <col min="2310" max="2310" width="10.42578125" style="29" customWidth="1"/>
    <col min="2311" max="2312" width="12.28515625" style="29" customWidth="1"/>
    <col min="2313" max="2313" width="12.7109375" style="29" customWidth="1"/>
    <col min="2314" max="2314" width="10.28515625" style="29" customWidth="1"/>
    <col min="2315" max="2560" width="9.140625" style="29"/>
    <col min="2561" max="2561" width="12.7109375" style="29" customWidth="1"/>
    <col min="2562" max="2562" width="11.5703125" style="29" customWidth="1"/>
    <col min="2563" max="2563" width="16.5703125" style="29" customWidth="1"/>
    <col min="2564" max="2564" width="25.42578125" style="29" customWidth="1"/>
    <col min="2565" max="2565" width="32.28515625" style="29" customWidth="1"/>
    <col min="2566" max="2566" width="10.42578125" style="29" customWidth="1"/>
    <col min="2567" max="2568" width="12.28515625" style="29" customWidth="1"/>
    <col min="2569" max="2569" width="12.7109375" style="29" customWidth="1"/>
    <col min="2570" max="2570" width="10.28515625" style="29" customWidth="1"/>
    <col min="2571" max="2816" width="9.140625" style="29"/>
    <col min="2817" max="2817" width="12.7109375" style="29" customWidth="1"/>
    <col min="2818" max="2818" width="11.5703125" style="29" customWidth="1"/>
    <col min="2819" max="2819" width="16.5703125" style="29" customWidth="1"/>
    <col min="2820" max="2820" width="25.42578125" style="29" customWidth="1"/>
    <col min="2821" max="2821" width="32.28515625" style="29" customWidth="1"/>
    <col min="2822" max="2822" width="10.42578125" style="29" customWidth="1"/>
    <col min="2823" max="2824" width="12.28515625" style="29" customWidth="1"/>
    <col min="2825" max="2825" width="12.7109375" style="29" customWidth="1"/>
    <col min="2826" max="2826" width="10.28515625" style="29" customWidth="1"/>
    <col min="2827" max="3072" width="9.140625" style="29"/>
    <col min="3073" max="3073" width="12.7109375" style="29" customWidth="1"/>
    <col min="3074" max="3074" width="11.5703125" style="29" customWidth="1"/>
    <col min="3075" max="3075" width="16.5703125" style="29" customWidth="1"/>
    <col min="3076" max="3076" width="25.42578125" style="29" customWidth="1"/>
    <col min="3077" max="3077" width="32.28515625" style="29" customWidth="1"/>
    <col min="3078" max="3078" width="10.42578125" style="29" customWidth="1"/>
    <col min="3079" max="3080" width="12.28515625" style="29" customWidth="1"/>
    <col min="3081" max="3081" width="12.7109375" style="29" customWidth="1"/>
    <col min="3082" max="3082" width="10.28515625" style="29" customWidth="1"/>
    <col min="3083" max="3328" width="9.140625" style="29"/>
    <col min="3329" max="3329" width="12.7109375" style="29" customWidth="1"/>
    <col min="3330" max="3330" width="11.5703125" style="29" customWidth="1"/>
    <col min="3331" max="3331" width="16.5703125" style="29" customWidth="1"/>
    <col min="3332" max="3332" width="25.42578125" style="29" customWidth="1"/>
    <col min="3333" max="3333" width="32.28515625" style="29" customWidth="1"/>
    <col min="3334" max="3334" width="10.42578125" style="29" customWidth="1"/>
    <col min="3335" max="3336" width="12.28515625" style="29" customWidth="1"/>
    <col min="3337" max="3337" width="12.7109375" style="29" customWidth="1"/>
    <col min="3338" max="3338" width="10.28515625" style="29" customWidth="1"/>
    <col min="3339" max="3584" width="9.140625" style="29"/>
    <col min="3585" max="3585" width="12.7109375" style="29" customWidth="1"/>
    <col min="3586" max="3586" width="11.5703125" style="29" customWidth="1"/>
    <col min="3587" max="3587" width="16.5703125" style="29" customWidth="1"/>
    <col min="3588" max="3588" width="25.42578125" style="29" customWidth="1"/>
    <col min="3589" max="3589" width="32.28515625" style="29" customWidth="1"/>
    <col min="3590" max="3590" width="10.42578125" style="29" customWidth="1"/>
    <col min="3591" max="3592" width="12.28515625" style="29" customWidth="1"/>
    <col min="3593" max="3593" width="12.7109375" style="29" customWidth="1"/>
    <col min="3594" max="3594" width="10.28515625" style="29" customWidth="1"/>
    <col min="3595" max="3840" width="9.140625" style="29"/>
    <col min="3841" max="3841" width="12.7109375" style="29" customWidth="1"/>
    <col min="3842" max="3842" width="11.5703125" style="29" customWidth="1"/>
    <col min="3843" max="3843" width="16.5703125" style="29" customWidth="1"/>
    <col min="3844" max="3844" width="25.42578125" style="29" customWidth="1"/>
    <col min="3845" max="3845" width="32.28515625" style="29" customWidth="1"/>
    <col min="3846" max="3846" width="10.42578125" style="29" customWidth="1"/>
    <col min="3847" max="3848" width="12.28515625" style="29" customWidth="1"/>
    <col min="3849" max="3849" width="12.7109375" style="29" customWidth="1"/>
    <col min="3850" max="3850" width="10.28515625" style="29" customWidth="1"/>
    <col min="3851" max="4096" width="9.140625" style="29"/>
    <col min="4097" max="4097" width="12.7109375" style="29" customWidth="1"/>
    <col min="4098" max="4098" width="11.5703125" style="29" customWidth="1"/>
    <col min="4099" max="4099" width="16.5703125" style="29" customWidth="1"/>
    <col min="4100" max="4100" width="25.42578125" style="29" customWidth="1"/>
    <col min="4101" max="4101" width="32.28515625" style="29" customWidth="1"/>
    <col min="4102" max="4102" width="10.42578125" style="29" customWidth="1"/>
    <col min="4103" max="4104" width="12.28515625" style="29" customWidth="1"/>
    <col min="4105" max="4105" width="12.7109375" style="29" customWidth="1"/>
    <col min="4106" max="4106" width="10.28515625" style="29" customWidth="1"/>
    <col min="4107" max="4352" width="9.140625" style="29"/>
    <col min="4353" max="4353" width="12.7109375" style="29" customWidth="1"/>
    <col min="4354" max="4354" width="11.5703125" style="29" customWidth="1"/>
    <col min="4355" max="4355" width="16.5703125" style="29" customWidth="1"/>
    <col min="4356" max="4356" width="25.42578125" style="29" customWidth="1"/>
    <col min="4357" max="4357" width="32.28515625" style="29" customWidth="1"/>
    <col min="4358" max="4358" width="10.42578125" style="29" customWidth="1"/>
    <col min="4359" max="4360" width="12.28515625" style="29" customWidth="1"/>
    <col min="4361" max="4361" width="12.7109375" style="29" customWidth="1"/>
    <col min="4362" max="4362" width="10.28515625" style="29" customWidth="1"/>
    <col min="4363" max="4608" width="9.140625" style="29"/>
    <col min="4609" max="4609" width="12.7109375" style="29" customWidth="1"/>
    <col min="4610" max="4610" width="11.5703125" style="29" customWidth="1"/>
    <col min="4611" max="4611" width="16.5703125" style="29" customWidth="1"/>
    <col min="4612" max="4612" width="25.42578125" style="29" customWidth="1"/>
    <col min="4613" max="4613" width="32.28515625" style="29" customWidth="1"/>
    <col min="4614" max="4614" width="10.42578125" style="29" customWidth="1"/>
    <col min="4615" max="4616" width="12.28515625" style="29" customWidth="1"/>
    <col min="4617" max="4617" width="12.7109375" style="29" customWidth="1"/>
    <col min="4618" max="4618" width="10.28515625" style="29" customWidth="1"/>
    <col min="4619" max="4864" width="9.140625" style="29"/>
    <col min="4865" max="4865" width="12.7109375" style="29" customWidth="1"/>
    <col min="4866" max="4866" width="11.5703125" style="29" customWidth="1"/>
    <col min="4867" max="4867" width="16.5703125" style="29" customWidth="1"/>
    <col min="4868" max="4868" width="25.42578125" style="29" customWidth="1"/>
    <col min="4869" max="4869" width="32.28515625" style="29" customWidth="1"/>
    <col min="4870" max="4870" width="10.42578125" style="29" customWidth="1"/>
    <col min="4871" max="4872" width="12.28515625" style="29" customWidth="1"/>
    <col min="4873" max="4873" width="12.7109375" style="29" customWidth="1"/>
    <col min="4874" max="4874" width="10.28515625" style="29" customWidth="1"/>
    <col min="4875" max="5120" width="9.140625" style="29"/>
    <col min="5121" max="5121" width="12.7109375" style="29" customWidth="1"/>
    <col min="5122" max="5122" width="11.5703125" style="29" customWidth="1"/>
    <col min="5123" max="5123" width="16.5703125" style="29" customWidth="1"/>
    <col min="5124" max="5124" width="25.42578125" style="29" customWidth="1"/>
    <col min="5125" max="5125" width="32.28515625" style="29" customWidth="1"/>
    <col min="5126" max="5126" width="10.42578125" style="29" customWidth="1"/>
    <col min="5127" max="5128" width="12.28515625" style="29" customWidth="1"/>
    <col min="5129" max="5129" width="12.7109375" style="29" customWidth="1"/>
    <col min="5130" max="5130" width="10.28515625" style="29" customWidth="1"/>
    <col min="5131" max="5376" width="9.140625" style="29"/>
    <col min="5377" max="5377" width="12.7109375" style="29" customWidth="1"/>
    <col min="5378" max="5378" width="11.5703125" style="29" customWidth="1"/>
    <col min="5379" max="5379" width="16.5703125" style="29" customWidth="1"/>
    <col min="5380" max="5380" width="25.42578125" style="29" customWidth="1"/>
    <col min="5381" max="5381" width="32.28515625" style="29" customWidth="1"/>
    <col min="5382" max="5382" width="10.42578125" style="29" customWidth="1"/>
    <col min="5383" max="5384" width="12.28515625" style="29" customWidth="1"/>
    <col min="5385" max="5385" width="12.7109375" style="29" customWidth="1"/>
    <col min="5386" max="5386" width="10.28515625" style="29" customWidth="1"/>
    <col min="5387" max="5632" width="9.140625" style="29"/>
    <col min="5633" max="5633" width="12.7109375" style="29" customWidth="1"/>
    <col min="5634" max="5634" width="11.5703125" style="29" customWidth="1"/>
    <col min="5635" max="5635" width="16.5703125" style="29" customWidth="1"/>
    <col min="5636" max="5636" width="25.42578125" style="29" customWidth="1"/>
    <col min="5637" max="5637" width="32.28515625" style="29" customWidth="1"/>
    <col min="5638" max="5638" width="10.42578125" style="29" customWidth="1"/>
    <col min="5639" max="5640" width="12.28515625" style="29" customWidth="1"/>
    <col min="5641" max="5641" width="12.7109375" style="29" customWidth="1"/>
    <col min="5642" max="5642" width="10.28515625" style="29" customWidth="1"/>
    <col min="5643" max="5888" width="9.140625" style="29"/>
    <col min="5889" max="5889" width="12.7109375" style="29" customWidth="1"/>
    <col min="5890" max="5890" width="11.5703125" style="29" customWidth="1"/>
    <col min="5891" max="5891" width="16.5703125" style="29" customWidth="1"/>
    <col min="5892" max="5892" width="25.42578125" style="29" customWidth="1"/>
    <col min="5893" max="5893" width="32.28515625" style="29" customWidth="1"/>
    <col min="5894" max="5894" width="10.42578125" style="29" customWidth="1"/>
    <col min="5895" max="5896" width="12.28515625" style="29" customWidth="1"/>
    <col min="5897" max="5897" width="12.7109375" style="29" customWidth="1"/>
    <col min="5898" max="5898" width="10.28515625" style="29" customWidth="1"/>
    <col min="5899" max="6144" width="9.140625" style="29"/>
    <col min="6145" max="6145" width="12.7109375" style="29" customWidth="1"/>
    <col min="6146" max="6146" width="11.5703125" style="29" customWidth="1"/>
    <col min="6147" max="6147" width="16.5703125" style="29" customWidth="1"/>
    <col min="6148" max="6148" width="25.42578125" style="29" customWidth="1"/>
    <col min="6149" max="6149" width="32.28515625" style="29" customWidth="1"/>
    <col min="6150" max="6150" width="10.42578125" style="29" customWidth="1"/>
    <col min="6151" max="6152" width="12.28515625" style="29" customWidth="1"/>
    <col min="6153" max="6153" width="12.7109375" style="29" customWidth="1"/>
    <col min="6154" max="6154" width="10.28515625" style="29" customWidth="1"/>
    <col min="6155" max="6400" width="9.140625" style="29"/>
    <col min="6401" max="6401" width="12.7109375" style="29" customWidth="1"/>
    <col min="6402" max="6402" width="11.5703125" style="29" customWidth="1"/>
    <col min="6403" max="6403" width="16.5703125" style="29" customWidth="1"/>
    <col min="6404" max="6404" width="25.42578125" style="29" customWidth="1"/>
    <col min="6405" max="6405" width="32.28515625" style="29" customWidth="1"/>
    <col min="6406" max="6406" width="10.42578125" style="29" customWidth="1"/>
    <col min="6407" max="6408" width="12.28515625" style="29" customWidth="1"/>
    <col min="6409" max="6409" width="12.7109375" style="29" customWidth="1"/>
    <col min="6410" max="6410" width="10.28515625" style="29" customWidth="1"/>
    <col min="6411" max="6656" width="9.140625" style="29"/>
    <col min="6657" max="6657" width="12.7109375" style="29" customWidth="1"/>
    <col min="6658" max="6658" width="11.5703125" style="29" customWidth="1"/>
    <col min="6659" max="6659" width="16.5703125" style="29" customWidth="1"/>
    <col min="6660" max="6660" width="25.42578125" style="29" customWidth="1"/>
    <col min="6661" max="6661" width="32.28515625" style="29" customWidth="1"/>
    <col min="6662" max="6662" width="10.42578125" style="29" customWidth="1"/>
    <col min="6663" max="6664" width="12.28515625" style="29" customWidth="1"/>
    <col min="6665" max="6665" width="12.7109375" style="29" customWidth="1"/>
    <col min="6666" max="6666" width="10.28515625" style="29" customWidth="1"/>
    <col min="6667" max="6912" width="9.140625" style="29"/>
    <col min="6913" max="6913" width="12.7109375" style="29" customWidth="1"/>
    <col min="6914" max="6914" width="11.5703125" style="29" customWidth="1"/>
    <col min="6915" max="6915" width="16.5703125" style="29" customWidth="1"/>
    <col min="6916" max="6916" width="25.42578125" style="29" customWidth="1"/>
    <col min="6917" max="6917" width="32.28515625" style="29" customWidth="1"/>
    <col min="6918" max="6918" width="10.42578125" style="29" customWidth="1"/>
    <col min="6919" max="6920" width="12.28515625" style="29" customWidth="1"/>
    <col min="6921" max="6921" width="12.7109375" style="29" customWidth="1"/>
    <col min="6922" max="6922" width="10.28515625" style="29" customWidth="1"/>
    <col min="6923" max="7168" width="9.140625" style="29"/>
    <col min="7169" max="7169" width="12.7109375" style="29" customWidth="1"/>
    <col min="7170" max="7170" width="11.5703125" style="29" customWidth="1"/>
    <col min="7171" max="7171" width="16.5703125" style="29" customWidth="1"/>
    <col min="7172" max="7172" width="25.42578125" style="29" customWidth="1"/>
    <col min="7173" max="7173" width="32.28515625" style="29" customWidth="1"/>
    <col min="7174" max="7174" width="10.42578125" style="29" customWidth="1"/>
    <col min="7175" max="7176" width="12.28515625" style="29" customWidth="1"/>
    <col min="7177" max="7177" width="12.7109375" style="29" customWidth="1"/>
    <col min="7178" max="7178" width="10.28515625" style="29" customWidth="1"/>
    <col min="7179" max="7424" width="9.140625" style="29"/>
    <col min="7425" max="7425" width="12.7109375" style="29" customWidth="1"/>
    <col min="7426" max="7426" width="11.5703125" style="29" customWidth="1"/>
    <col min="7427" max="7427" width="16.5703125" style="29" customWidth="1"/>
    <col min="7428" max="7428" width="25.42578125" style="29" customWidth="1"/>
    <col min="7429" max="7429" width="32.28515625" style="29" customWidth="1"/>
    <col min="7430" max="7430" width="10.42578125" style="29" customWidth="1"/>
    <col min="7431" max="7432" width="12.28515625" style="29" customWidth="1"/>
    <col min="7433" max="7433" width="12.7109375" style="29" customWidth="1"/>
    <col min="7434" max="7434" width="10.28515625" style="29" customWidth="1"/>
    <col min="7435" max="7680" width="9.140625" style="29"/>
    <col min="7681" max="7681" width="12.7109375" style="29" customWidth="1"/>
    <col min="7682" max="7682" width="11.5703125" style="29" customWidth="1"/>
    <col min="7683" max="7683" width="16.5703125" style="29" customWidth="1"/>
    <col min="7684" max="7684" width="25.42578125" style="29" customWidth="1"/>
    <col min="7685" max="7685" width="32.28515625" style="29" customWidth="1"/>
    <col min="7686" max="7686" width="10.42578125" style="29" customWidth="1"/>
    <col min="7687" max="7688" width="12.28515625" style="29" customWidth="1"/>
    <col min="7689" max="7689" width="12.7109375" style="29" customWidth="1"/>
    <col min="7690" max="7690" width="10.28515625" style="29" customWidth="1"/>
    <col min="7691" max="7936" width="9.140625" style="29"/>
    <col min="7937" max="7937" width="12.7109375" style="29" customWidth="1"/>
    <col min="7938" max="7938" width="11.5703125" style="29" customWidth="1"/>
    <col min="7939" max="7939" width="16.5703125" style="29" customWidth="1"/>
    <col min="7940" max="7940" width="25.42578125" style="29" customWidth="1"/>
    <col min="7941" max="7941" width="32.28515625" style="29" customWidth="1"/>
    <col min="7942" max="7942" width="10.42578125" style="29" customWidth="1"/>
    <col min="7943" max="7944" width="12.28515625" style="29" customWidth="1"/>
    <col min="7945" max="7945" width="12.7109375" style="29" customWidth="1"/>
    <col min="7946" max="7946" width="10.28515625" style="29" customWidth="1"/>
    <col min="7947" max="8192" width="9.140625" style="29"/>
    <col min="8193" max="8193" width="12.7109375" style="29" customWidth="1"/>
    <col min="8194" max="8194" width="11.5703125" style="29" customWidth="1"/>
    <col min="8195" max="8195" width="16.5703125" style="29" customWidth="1"/>
    <col min="8196" max="8196" width="25.42578125" style="29" customWidth="1"/>
    <col min="8197" max="8197" width="32.28515625" style="29" customWidth="1"/>
    <col min="8198" max="8198" width="10.42578125" style="29" customWidth="1"/>
    <col min="8199" max="8200" width="12.28515625" style="29" customWidth="1"/>
    <col min="8201" max="8201" width="12.7109375" style="29" customWidth="1"/>
    <col min="8202" max="8202" width="10.28515625" style="29" customWidth="1"/>
    <col min="8203" max="8448" width="9.140625" style="29"/>
    <col min="8449" max="8449" width="12.7109375" style="29" customWidth="1"/>
    <col min="8450" max="8450" width="11.5703125" style="29" customWidth="1"/>
    <col min="8451" max="8451" width="16.5703125" style="29" customWidth="1"/>
    <col min="8452" max="8452" width="25.42578125" style="29" customWidth="1"/>
    <col min="8453" max="8453" width="32.28515625" style="29" customWidth="1"/>
    <col min="8454" max="8454" width="10.42578125" style="29" customWidth="1"/>
    <col min="8455" max="8456" width="12.28515625" style="29" customWidth="1"/>
    <col min="8457" max="8457" width="12.7109375" style="29" customWidth="1"/>
    <col min="8458" max="8458" width="10.28515625" style="29" customWidth="1"/>
    <col min="8459" max="8704" width="9.140625" style="29"/>
    <col min="8705" max="8705" width="12.7109375" style="29" customWidth="1"/>
    <col min="8706" max="8706" width="11.5703125" style="29" customWidth="1"/>
    <col min="8707" max="8707" width="16.5703125" style="29" customWidth="1"/>
    <col min="8708" max="8708" width="25.42578125" style="29" customWidth="1"/>
    <col min="8709" max="8709" width="32.28515625" style="29" customWidth="1"/>
    <col min="8710" max="8710" width="10.42578125" style="29" customWidth="1"/>
    <col min="8711" max="8712" width="12.28515625" style="29" customWidth="1"/>
    <col min="8713" max="8713" width="12.7109375" style="29" customWidth="1"/>
    <col min="8714" max="8714" width="10.28515625" style="29" customWidth="1"/>
    <col min="8715" max="8960" width="9.140625" style="29"/>
    <col min="8961" max="8961" width="12.7109375" style="29" customWidth="1"/>
    <col min="8962" max="8962" width="11.5703125" style="29" customWidth="1"/>
    <col min="8963" max="8963" width="16.5703125" style="29" customWidth="1"/>
    <col min="8964" max="8964" width="25.42578125" style="29" customWidth="1"/>
    <col min="8965" max="8965" width="32.28515625" style="29" customWidth="1"/>
    <col min="8966" max="8966" width="10.42578125" style="29" customWidth="1"/>
    <col min="8967" max="8968" width="12.28515625" style="29" customWidth="1"/>
    <col min="8969" max="8969" width="12.7109375" style="29" customWidth="1"/>
    <col min="8970" max="8970" width="10.28515625" style="29" customWidth="1"/>
    <col min="8971" max="9216" width="9.140625" style="29"/>
    <col min="9217" max="9217" width="12.7109375" style="29" customWidth="1"/>
    <col min="9218" max="9218" width="11.5703125" style="29" customWidth="1"/>
    <col min="9219" max="9219" width="16.5703125" style="29" customWidth="1"/>
    <col min="9220" max="9220" width="25.42578125" style="29" customWidth="1"/>
    <col min="9221" max="9221" width="32.28515625" style="29" customWidth="1"/>
    <col min="9222" max="9222" width="10.42578125" style="29" customWidth="1"/>
    <col min="9223" max="9224" width="12.28515625" style="29" customWidth="1"/>
    <col min="9225" max="9225" width="12.7109375" style="29" customWidth="1"/>
    <col min="9226" max="9226" width="10.28515625" style="29" customWidth="1"/>
    <col min="9227" max="9472" width="9.140625" style="29"/>
    <col min="9473" max="9473" width="12.7109375" style="29" customWidth="1"/>
    <col min="9474" max="9474" width="11.5703125" style="29" customWidth="1"/>
    <col min="9475" max="9475" width="16.5703125" style="29" customWidth="1"/>
    <col min="9476" max="9476" width="25.42578125" style="29" customWidth="1"/>
    <col min="9477" max="9477" width="32.28515625" style="29" customWidth="1"/>
    <col min="9478" max="9478" width="10.42578125" style="29" customWidth="1"/>
    <col min="9479" max="9480" width="12.28515625" style="29" customWidth="1"/>
    <col min="9481" max="9481" width="12.7109375" style="29" customWidth="1"/>
    <col min="9482" max="9482" width="10.28515625" style="29" customWidth="1"/>
    <col min="9483" max="9728" width="9.140625" style="29"/>
    <col min="9729" max="9729" width="12.7109375" style="29" customWidth="1"/>
    <col min="9730" max="9730" width="11.5703125" style="29" customWidth="1"/>
    <col min="9731" max="9731" width="16.5703125" style="29" customWidth="1"/>
    <col min="9732" max="9732" width="25.42578125" style="29" customWidth="1"/>
    <col min="9733" max="9733" width="32.28515625" style="29" customWidth="1"/>
    <col min="9734" max="9734" width="10.42578125" style="29" customWidth="1"/>
    <col min="9735" max="9736" width="12.28515625" style="29" customWidth="1"/>
    <col min="9737" max="9737" width="12.7109375" style="29" customWidth="1"/>
    <col min="9738" max="9738" width="10.28515625" style="29" customWidth="1"/>
    <col min="9739" max="9984" width="9.140625" style="29"/>
    <col min="9985" max="9985" width="12.7109375" style="29" customWidth="1"/>
    <col min="9986" max="9986" width="11.5703125" style="29" customWidth="1"/>
    <col min="9987" max="9987" width="16.5703125" style="29" customWidth="1"/>
    <col min="9988" max="9988" width="25.42578125" style="29" customWidth="1"/>
    <col min="9989" max="9989" width="32.28515625" style="29" customWidth="1"/>
    <col min="9990" max="9990" width="10.42578125" style="29" customWidth="1"/>
    <col min="9991" max="9992" width="12.28515625" style="29" customWidth="1"/>
    <col min="9993" max="9993" width="12.7109375" style="29" customWidth="1"/>
    <col min="9994" max="9994" width="10.28515625" style="29" customWidth="1"/>
    <col min="9995" max="10240" width="9.140625" style="29"/>
    <col min="10241" max="10241" width="12.7109375" style="29" customWidth="1"/>
    <col min="10242" max="10242" width="11.5703125" style="29" customWidth="1"/>
    <col min="10243" max="10243" width="16.5703125" style="29" customWidth="1"/>
    <col min="10244" max="10244" width="25.42578125" style="29" customWidth="1"/>
    <col min="10245" max="10245" width="32.28515625" style="29" customWidth="1"/>
    <col min="10246" max="10246" width="10.42578125" style="29" customWidth="1"/>
    <col min="10247" max="10248" width="12.28515625" style="29" customWidth="1"/>
    <col min="10249" max="10249" width="12.7109375" style="29" customWidth="1"/>
    <col min="10250" max="10250" width="10.28515625" style="29" customWidth="1"/>
    <col min="10251" max="10496" width="9.140625" style="29"/>
    <col min="10497" max="10497" width="12.7109375" style="29" customWidth="1"/>
    <col min="10498" max="10498" width="11.5703125" style="29" customWidth="1"/>
    <col min="10499" max="10499" width="16.5703125" style="29" customWidth="1"/>
    <col min="10500" max="10500" width="25.42578125" style="29" customWidth="1"/>
    <col min="10501" max="10501" width="32.28515625" style="29" customWidth="1"/>
    <col min="10502" max="10502" width="10.42578125" style="29" customWidth="1"/>
    <col min="10503" max="10504" width="12.28515625" style="29" customWidth="1"/>
    <col min="10505" max="10505" width="12.7109375" style="29" customWidth="1"/>
    <col min="10506" max="10506" width="10.28515625" style="29" customWidth="1"/>
    <col min="10507" max="10752" width="9.140625" style="29"/>
    <col min="10753" max="10753" width="12.7109375" style="29" customWidth="1"/>
    <col min="10754" max="10754" width="11.5703125" style="29" customWidth="1"/>
    <col min="10755" max="10755" width="16.5703125" style="29" customWidth="1"/>
    <col min="10756" max="10756" width="25.42578125" style="29" customWidth="1"/>
    <col min="10757" max="10757" width="32.28515625" style="29" customWidth="1"/>
    <col min="10758" max="10758" width="10.42578125" style="29" customWidth="1"/>
    <col min="10759" max="10760" width="12.28515625" style="29" customWidth="1"/>
    <col min="10761" max="10761" width="12.7109375" style="29" customWidth="1"/>
    <col min="10762" max="10762" width="10.28515625" style="29" customWidth="1"/>
    <col min="10763" max="11008" width="9.140625" style="29"/>
    <col min="11009" max="11009" width="12.7109375" style="29" customWidth="1"/>
    <col min="11010" max="11010" width="11.5703125" style="29" customWidth="1"/>
    <col min="11011" max="11011" width="16.5703125" style="29" customWidth="1"/>
    <col min="11012" max="11012" width="25.42578125" style="29" customWidth="1"/>
    <col min="11013" max="11013" width="32.28515625" style="29" customWidth="1"/>
    <col min="11014" max="11014" width="10.42578125" style="29" customWidth="1"/>
    <col min="11015" max="11016" width="12.28515625" style="29" customWidth="1"/>
    <col min="11017" max="11017" width="12.7109375" style="29" customWidth="1"/>
    <col min="11018" max="11018" width="10.28515625" style="29" customWidth="1"/>
    <col min="11019" max="11264" width="9.140625" style="29"/>
    <col min="11265" max="11265" width="12.7109375" style="29" customWidth="1"/>
    <col min="11266" max="11266" width="11.5703125" style="29" customWidth="1"/>
    <col min="11267" max="11267" width="16.5703125" style="29" customWidth="1"/>
    <col min="11268" max="11268" width="25.42578125" style="29" customWidth="1"/>
    <col min="11269" max="11269" width="32.28515625" style="29" customWidth="1"/>
    <col min="11270" max="11270" width="10.42578125" style="29" customWidth="1"/>
    <col min="11271" max="11272" width="12.28515625" style="29" customWidth="1"/>
    <col min="11273" max="11273" width="12.7109375" style="29" customWidth="1"/>
    <col min="11274" max="11274" width="10.28515625" style="29" customWidth="1"/>
    <col min="11275" max="11520" width="9.140625" style="29"/>
    <col min="11521" max="11521" width="12.7109375" style="29" customWidth="1"/>
    <col min="11522" max="11522" width="11.5703125" style="29" customWidth="1"/>
    <col min="11523" max="11523" width="16.5703125" style="29" customWidth="1"/>
    <col min="11524" max="11524" width="25.42578125" style="29" customWidth="1"/>
    <col min="11525" max="11525" width="32.28515625" style="29" customWidth="1"/>
    <col min="11526" max="11526" width="10.42578125" style="29" customWidth="1"/>
    <col min="11527" max="11528" width="12.28515625" style="29" customWidth="1"/>
    <col min="11529" max="11529" width="12.7109375" style="29" customWidth="1"/>
    <col min="11530" max="11530" width="10.28515625" style="29" customWidth="1"/>
    <col min="11531" max="11776" width="9.140625" style="29"/>
    <col min="11777" max="11777" width="12.7109375" style="29" customWidth="1"/>
    <col min="11778" max="11778" width="11.5703125" style="29" customWidth="1"/>
    <col min="11779" max="11779" width="16.5703125" style="29" customWidth="1"/>
    <col min="11780" max="11780" width="25.42578125" style="29" customWidth="1"/>
    <col min="11781" max="11781" width="32.28515625" style="29" customWidth="1"/>
    <col min="11782" max="11782" width="10.42578125" style="29" customWidth="1"/>
    <col min="11783" max="11784" width="12.28515625" style="29" customWidth="1"/>
    <col min="11785" max="11785" width="12.7109375" style="29" customWidth="1"/>
    <col min="11786" max="11786" width="10.28515625" style="29" customWidth="1"/>
    <col min="11787" max="12032" width="9.140625" style="29"/>
    <col min="12033" max="12033" width="12.7109375" style="29" customWidth="1"/>
    <col min="12034" max="12034" width="11.5703125" style="29" customWidth="1"/>
    <col min="12035" max="12035" width="16.5703125" style="29" customWidth="1"/>
    <col min="12036" max="12036" width="25.42578125" style="29" customWidth="1"/>
    <col min="12037" max="12037" width="32.28515625" style="29" customWidth="1"/>
    <col min="12038" max="12038" width="10.42578125" style="29" customWidth="1"/>
    <col min="12039" max="12040" width="12.28515625" style="29" customWidth="1"/>
    <col min="12041" max="12041" width="12.7109375" style="29" customWidth="1"/>
    <col min="12042" max="12042" width="10.28515625" style="29" customWidth="1"/>
    <col min="12043" max="12288" width="9.140625" style="29"/>
    <col min="12289" max="12289" width="12.7109375" style="29" customWidth="1"/>
    <col min="12290" max="12290" width="11.5703125" style="29" customWidth="1"/>
    <col min="12291" max="12291" width="16.5703125" style="29" customWidth="1"/>
    <col min="12292" max="12292" width="25.42578125" style="29" customWidth="1"/>
    <col min="12293" max="12293" width="32.28515625" style="29" customWidth="1"/>
    <col min="12294" max="12294" width="10.42578125" style="29" customWidth="1"/>
    <col min="12295" max="12296" width="12.28515625" style="29" customWidth="1"/>
    <col min="12297" max="12297" width="12.7109375" style="29" customWidth="1"/>
    <col min="12298" max="12298" width="10.28515625" style="29" customWidth="1"/>
    <col min="12299" max="12544" width="9.140625" style="29"/>
    <col min="12545" max="12545" width="12.7109375" style="29" customWidth="1"/>
    <col min="12546" max="12546" width="11.5703125" style="29" customWidth="1"/>
    <col min="12547" max="12547" width="16.5703125" style="29" customWidth="1"/>
    <col min="12548" max="12548" width="25.42578125" style="29" customWidth="1"/>
    <col min="12549" max="12549" width="32.28515625" style="29" customWidth="1"/>
    <col min="12550" max="12550" width="10.42578125" style="29" customWidth="1"/>
    <col min="12551" max="12552" width="12.28515625" style="29" customWidth="1"/>
    <col min="12553" max="12553" width="12.7109375" style="29" customWidth="1"/>
    <col min="12554" max="12554" width="10.28515625" style="29" customWidth="1"/>
    <col min="12555" max="12800" width="9.140625" style="29"/>
    <col min="12801" max="12801" width="12.7109375" style="29" customWidth="1"/>
    <col min="12802" max="12802" width="11.5703125" style="29" customWidth="1"/>
    <col min="12803" max="12803" width="16.5703125" style="29" customWidth="1"/>
    <col min="12804" max="12804" width="25.42578125" style="29" customWidth="1"/>
    <col min="12805" max="12805" width="32.28515625" style="29" customWidth="1"/>
    <col min="12806" max="12806" width="10.42578125" style="29" customWidth="1"/>
    <col min="12807" max="12808" width="12.28515625" style="29" customWidth="1"/>
    <col min="12809" max="12809" width="12.7109375" style="29" customWidth="1"/>
    <col min="12810" max="12810" width="10.28515625" style="29" customWidth="1"/>
    <col min="12811" max="13056" width="9.140625" style="29"/>
    <col min="13057" max="13057" width="12.7109375" style="29" customWidth="1"/>
    <col min="13058" max="13058" width="11.5703125" style="29" customWidth="1"/>
    <col min="13059" max="13059" width="16.5703125" style="29" customWidth="1"/>
    <col min="13060" max="13060" width="25.42578125" style="29" customWidth="1"/>
    <col min="13061" max="13061" width="32.28515625" style="29" customWidth="1"/>
    <col min="13062" max="13062" width="10.42578125" style="29" customWidth="1"/>
    <col min="13063" max="13064" width="12.28515625" style="29" customWidth="1"/>
    <col min="13065" max="13065" width="12.7109375" style="29" customWidth="1"/>
    <col min="13066" max="13066" width="10.28515625" style="29" customWidth="1"/>
    <col min="13067" max="13312" width="9.140625" style="29"/>
    <col min="13313" max="13313" width="12.7109375" style="29" customWidth="1"/>
    <col min="13314" max="13314" width="11.5703125" style="29" customWidth="1"/>
    <col min="13315" max="13315" width="16.5703125" style="29" customWidth="1"/>
    <col min="13316" max="13316" width="25.42578125" style="29" customWidth="1"/>
    <col min="13317" max="13317" width="32.28515625" style="29" customWidth="1"/>
    <col min="13318" max="13318" width="10.42578125" style="29" customWidth="1"/>
    <col min="13319" max="13320" width="12.28515625" style="29" customWidth="1"/>
    <col min="13321" max="13321" width="12.7109375" style="29" customWidth="1"/>
    <col min="13322" max="13322" width="10.28515625" style="29" customWidth="1"/>
    <col min="13323" max="13568" width="9.140625" style="29"/>
    <col min="13569" max="13569" width="12.7109375" style="29" customWidth="1"/>
    <col min="13570" max="13570" width="11.5703125" style="29" customWidth="1"/>
    <col min="13571" max="13571" width="16.5703125" style="29" customWidth="1"/>
    <col min="13572" max="13572" width="25.42578125" style="29" customWidth="1"/>
    <col min="13573" max="13573" width="32.28515625" style="29" customWidth="1"/>
    <col min="13574" max="13574" width="10.42578125" style="29" customWidth="1"/>
    <col min="13575" max="13576" width="12.28515625" style="29" customWidth="1"/>
    <col min="13577" max="13577" width="12.7109375" style="29" customWidth="1"/>
    <col min="13578" max="13578" width="10.28515625" style="29" customWidth="1"/>
    <col min="13579" max="13824" width="9.140625" style="29"/>
    <col min="13825" max="13825" width="12.7109375" style="29" customWidth="1"/>
    <col min="13826" max="13826" width="11.5703125" style="29" customWidth="1"/>
    <col min="13827" max="13827" width="16.5703125" style="29" customWidth="1"/>
    <col min="13828" max="13828" width="25.42578125" style="29" customWidth="1"/>
    <col min="13829" max="13829" width="32.28515625" style="29" customWidth="1"/>
    <col min="13830" max="13830" width="10.42578125" style="29" customWidth="1"/>
    <col min="13831" max="13832" width="12.28515625" style="29" customWidth="1"/>
    <col min="13833" max="13833" width="12.7109375" style="29" customWidth="1"/>
    <col min="13834" max="13834" width="10.28515625" style="29" customWidth="1"/>
    <col min="13835" max="14080" width="9.140625" style="29"/>
    <col min="14081" max="14081" width="12.7109375" style="29" customWidth="1"/>
    <col min="14082" max="14082" width="11.5703125" style="29" customWidth="1"/>
    <col min="14083" max="14083" width="16.5703125" style="29" customWidth="1"/>
    <col min="14084" max="14084" width="25.42578125" style="29" customWidth="1"/>
    <col min="14085" max="14085" width="32.28515625" style="29" customWidth="1"/>
    <col min="14086" max="14086" width="10.42578125" style="29" customWidth="1"/>
    <col min="14087" max="14088" width="12.28515625" style="29" customWidth="1"/>
    <col min="14089" max="14089" width="12.7109375" style="29" customWidth="1"/>
    <col min="14090" max="14090" width="10.28515625" style="29" customWidth="1"/>
    <col min="14091" max="14336" width="9.140625" style="29"/>
    <col min="14337" max="14337" width="12.7109375" style="29" customWidth="1"/>
    <col min="14338" max="14338" width="11.5703125" style="29" customWidth="1"/>
    <col min="14339" max="14339" width="16.5703125" style="29" customWidth="1"/>
    <col min="14340" max="14340" width="25.42578125" style="29" customWidth="1"/>
    <col min="14341" max="14341" width="32.28515625" style="29" customWidth="1"/>
    <col min="14342" max="14342" width="10.42578125" style="29" customWidth="1"/>
    <col min="14343" max="14344" width="12.28515625" style="29" customWidth="1"/>
    <col min="14345" max="14345" width="12.7109375" style="29" customWidth="1"/>
    <col min="14346" max="14346" width="10.28515625" style="29" customWidth="1"/>
    <col min="14347" max="14592" width="9.140625" style="29"/>
    <col min="14593" max="14593" width="12.7109375" style="29" customWidth="1"/>
    <col min="14594" max="14594" width="11.5703125" style="29" customWidth="1"/>
    <col min="14595" max="14595" width="16.5703125" style="29" customWidth="1"/>
    <col min="14596" max="14596" width="25.42578125" style="29" customWidth="1"/>
    <col min="14597" max="14597" width="32.28515625" style="29" customWidth="1"/>
    <col min="14598" max="14598" width="10.42578125" style="29" customWidth="1"/>
    <col min="14599" max="14600" width="12.28515625" style="29" customWidth="1"/>
    <col min="14601" max="14601" width="12.7109375" style="29" customWidth="1"/>
    <col min="14602" max="14602" width="10.28515625" style="29" customWidth="1"/>
    <col min="14603" max="14848" width="9.140625" style="29"/>
    <col min="14849" max="14849" width="12.7109375" style="29" customWidth="1"/>
    <col min="14850" max="14850" width="11.5703125" style="29" customWidth="1"/>
    <col min="14851" max="14851" width="16.5703125" style="29" customWidth="1"/>
    <col min="14852" max="14852" width="25.42578125" style="29" customWidth="1"/>
    <col min="14853" max="14853" width="32.28515625" style="29" customWidth="1"/>
    <col min="14854" max="14854" width="10.42578125" style="29" customWidth="1"/>
    <col min="14855" max="14856" width="12.28515625" style="29" customWidth="1"/>
    <col min="14857" max="14857" width="12.7109375" style="29" customWidth="1"/>
    <col min="14858" max="14858" width="10.28515625" style="29" customWidth="1"/>
    <col min="14859" max="15104" width="9.140625" style="29"/>
    <col min="15105" max="15105" width="12.7109375" style="29" customWidth="1"/>
    <col min="15106" max="15106" width="11.5703125" style="29" customWidth="1"/>
    <col min="15107" max="15107" width="16.5703125" style="29" customWidth="1"/>
    <col min="15108" max="15108" width="25.42578125" style="29" customWidth="1"/>
    <col min="15109" max="15109" width="32.28515625" style="29" customWidth="1"/>
    <col min="15110" max="15110" width="10.42578125" style="29" customWidth="1"/>
    <col min="15111" max="15112" width="12.28515625" style="29" customWidth="1"/>
    <col min="15113" max="15113" width="12.7109375" style="29" customWidth="1"/>
    <col min="15114" max="15114" width="10.28515625" style="29" customWidth="1"/>
    <col min="15115" max="15360" width="9.140625" style="29"/>
    <col min="15361" max="15361" width="12.7109375" style="29" customWidth="1"/>
    <col min="15362" max="15362" width="11.5703125" style="29" customWidth="1"/>
    <col min="15363" max="15363" width="16.5703125" style="29" customWidth="1"/>
    <col min="15364" max="15364" width="25.42578125" style="29" customWidth="1"/>
    <col min="15365" max="15365" width="32.28515625" style="29" customWidth="1"/>
    <col min="15366" max="15366" width="10.42578125" style="29" customWidth="1"/>
    <col min="15367" max="15368" width="12.28515625" style="29" customWidth="1"/>
    <col min="15369" max="15369" width="12.7109375" style="29" customWidth="1"/>
    <col min="15370" max="15370" width="10.28515625" style="29" customWidth="1"/>
    <col min="15371" max="15616" width="9.140625" style="29"/>
    <col min="15617" max="15617" width="12.7109375" style="29" customWidth="1"/>
    <col min="15618" max="15618" width="11.5703125" style="29" customWidth="1"/>
    <col min="15619" max="15619" width="16.5703125" style="29" customWidth="1"/>
    <col min="15620" max="15620" width="25.42578125" style="29" customWidth="1"/>
    <col min="15621" max="15621" width="32.28515625" style="29" customWidth="1"/>
    <col min="15622" max="15622" width="10.42578125" style="29" customWidth="1"/>
    <col min="15623" max="15624" width="12.28515625" style="29" customWidth="1"/>
    <col min="15625" max="15625" width="12.7109375" style="29" customWidth="1"/>
    <col min="15626" max="15626" width="10.28515625" style="29" customWidth="1"/>
    <col min="15627" max="15872" width="9.140625" style="29"/>
    <col min="15873" max="15873" width="12.7109375" style="29" customWidth="1"/>
    <col min="15874" max="15874" width="11.5703125" style="29" customWidth="1"/>
    <col min="15875" max="15875" width="16.5703125" style="29" customWidth="1"/>
    <col min="15876" max="15876" width="25.42578125" style="29" customWidth="1"/>
    <col min="15877" max="15877" width="32.28515625" style="29" customWidth="1"/>
    <col min="15878" max="15878" width="10.42578125" style="29" customWidth="1"/>
    <col min="15879" max="15880" width="12.28515625" style="29" customWidth="1"/>
    <col min="15881" max="15881" width="12.7109375" style="29" customWidth="1"/>
    <col min="15882" max="15882" width="10.28515625" style="29" customWidth="1"/>
    <col min="15883" max="16128" width="9.140625" style="29"/>
    <col min="16129" max="16129" width="12.7109375" style="29" customWidth="1"/>
    <col min="16130" max="16130" width="11.5703125" style="29" customWidth="1"/>
    <col min="16131" max="16131" width="16.5703125" style="29" customWidth="1"/>
    <col min="16132" max="16132" width="25.42578125" style="29" customWidth="1"/>
    <col min="16133" max="16133" width="32.28515625" style="29" customWidth="1"/>
    <col min="16134" max="16134" width="10.42578125" style="29" customWidth="1"/>
    <col min="16135" max="16136" width="12.28515625" style="29" customWidth="1"/>
    <col min="16137" max="16137" width="12.7109375" style="29" customWidth="1"/>
    <col min="16138" max="16138" width="10.28515625" style="29" customWidth="1"/>
    <col min="16139" max="16384" width="9.140625" style="29"/>
  </cols>
  <sheetData>
    <row r="2" spans="1:10" ht="45" customHeight="1" x14ac:dyDescent="0.2">
      <c r="A2" s="28"/>
      <c r="B2" s="28"/>
      <c r="C2" s="28"/>
      <c r="D2" s="28"/>
      <c r="E2" s="28"/>
      <c r="F2" s="28"/>
      <c r="G2" s="105" t="s">
        <v>324</v>
      </c>
      <c r="H2" s="105"/>
      <c r="I2" s="105"/>
      <c r="J2" s="105"/>
    </row>
    <row r="3" spans="1:10" ht="15" customHeight="1" x14ac:dyDescent="0.2">
      <c r="A3" s="28"/>
      <c r="B3" s="28"/>
      <c r="C3" s="28"/>
      <c r="D3" s="28"/>
      <c r="E3" s="28"/>
      <c r="F3" s="28"/>
      <c r="G3" s="30"/>
      <c r="H3" s="30"/>
      <c r="I3" s="30"/>
      <c r="J3" s="30"/>
    </row>
    <row r="4" spans="1:10" ht="40.5" customHeight="1" x14ac:dyDescent="0.2">
      <c r="A4" s="106" t="s">
        <v>239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15.75" x14ac:dyDescent="0.2">
      <c r="A5" s="31">
        <v>21547000000</v>
      </c>
      <c r="B5" s="32"/>
      <c r="C5" s="32"/>
      <c r="D5" s="32"/>
      <c r="E5" s="33"/>
      <c r="F5" s="32"/>
      <c r="G5" s="32"/>
      <c r="H5" s="32"/>
      <c r="I5" s="32"/>
      <c r="J5" s="32"/>
    </row>
    <row r="6" spans="1:10" ht="15.75" x14ac:dyDescent="0.2">
      <c r="A6" s="34" t="s">
        <v>240</v>
      </c>
      <c r="B6" s="32"/>
      <c r="C6" s="32"/>
      <c r="D6" s="32"/>
      <c r="E6" s="32"/>
      <c r="F6" s="32"/>
      <c r="G6" s="32"/>
      <c r="H6" s="32"/>
      <c r="I6" s="32"/>
      <c r="J6" s="32" t="s">
        <v>2</v>
      </c>
    </row>
    <row r="7" spans="1:10" ht="116.25" customHeight="1" x14ac:dyDescent="0.2">
      <c r="A7" s="35" t="s">
        <v>241</v>
      </c>
      <c r="B7" s="35" t="s">
        <v>4</v>
      </c>
      <c r="C7" s="35" t="s">
        <v>5</v>
      </c>
      <c r="D7" s="35" t="s">
        <v>293</v>
      </c>
      <c r="E7" s="35" t="s">
        <v>294</v>
      </c>
      <c r="F7" s="35" t="s">
        <v>295</v>
      </c>
      <c r="G7" s="35" t="s">
        <v>296</v>
      </c>
      <c r="H7" s="35" t="s">
        <v>297</v>
      </c>
      <c r="I7" s="35" t="s">
        <v>298</v>
      </c>
      <c r="J7" s="35" t="s">
        <v>299</v>
      </c>
    </row>
    <row r="8" spans="1:10" x14ac:dyDescent="0.2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</row>
    <row r="9" spans="1:10" ht="25.5" x14ac:dyDescent="0.2">
      <c r="A9" s="36" t="s">
        <v>54</v>
      </c>
      <c r="B9" s="37"/>
      <c r="C9" s="37"/>
      <c r="D9" s="9" t="s">
        <v>230</v>
      </c>
      <c r="E9" s="39"/>
      <c r="F9" s="40"/>
      <c r="G9" s="41">
        <f>G10</f>
        <v>23383301</v>
      </c>
      <c r="H9" s="41"/>
      <c r="I9" s="41">
        <f>I10</f>
        <v>3764842</v>
      </c>
      <c r="J9" s="40"/>
    </row>
    <row r="10" spans="1:10" ht="25.5" x14ac:dyDescent="0.2">
      <c r="A10" s="36" t="s">
        <v>55</v>
      </c>
      <c r="B10" s="37"/>
      <c r="C10" s="37"/>
      <c r="D10" s="9" t="s">
        <v>230</v>
      </c>
      <c r="E10" s="39"/>
      <c r="F10" s="40"/>
      <c r="G10" s="41">
        <f>SUM(G11:G14)</f>
        <v>23383301</v>
      </c>
      <c r="H10" s="41"/>
      <c r="I10" s="41">
        <f>SUM(I11:I14)</f>
        <v>3764842</v>
      </c>
      <c r="J10" s="40"/>
    </row>
    <row r="11" spans="1:10" ht="62.25" customHeight="1" x14ac:dyDescent="0.2">
      <c r="A11" s="42" t="s">
        <v>237</v>
      </c>
      <c r="B11" s="43" t="s">
        <v>278</v>
      </c>
      <c r="C11" s="43" t="s">
        <v>76</v>
      </c>
      <c r="D11" s="44" t="s">
        <v>238</v>
      </c>
      <c r="E11" s="47" t="s">
        <v>279</v>
      </c>
      <c r="F11" s="45" t="s">
        <v>300</v>
      </c>
      <c r="G11" s="46">
        <v>217915</v>
      </c>
      <c r="H11" s="46">
        <v>99.9</v>
      </c>
      <c r="I11" s="46">
        <v>5000</v>
      </c>
      <c r="J11" s="45">
        <v>100</v>
      </c>
    </row>
    <row r="12" spans="1:10" ht="38.25" x14ac:dyDescent="0.2">
      <c r="A12" s="42" t="s">
        <v>184</v>
      </c>
      <c r="B12" s="43" t="s">
        <v>186</v>
      </c>
      <c r="C12" s="43" t="s">
        <v>185</v>
      </c>
      <c r="D12" s="44" t="s">
        <v>187</v>
      </c>
      <c r="E12" s="47" t="s">
        <v>317</v>
      </c>
      <c r="F12" s="45" t="s">
        <v>243</v>
      </c>
      <c r="G12" s="46">
        <v>1620000</v>
      </c>
      <c r="H12" s="46">
        <v>0</v>
      </c>
      <c r="I12" s="46">
        <v>1615000</v>
      </c>
      <c r="J12" s="45">
        <v>100</v>
      </c>
    </row>
    <row r="13" spans="1:10" ht="51" x14ac:dyDescent="0.2">
      <c r="A13" s="42" t="s">
        <v>188</v>
      </c>
      <c r="B13" s="43" t="s">
        <v>189</v>
      </c>
      <c r="C13" s="43" t="s">
        <v>185</v>
      </c>
      <c r="D13" s="44" t="s">
        <v>190</v>
      </c>
      <c r="E13" s="47" t="s">
        <v>244</v>
      </c>
      <c r="F13" s="45" t="s">
        <v>300</v>
      </c>
      <c r="G13" s="46">
        <v>615000</v>
      </c>
      <c r="H13" s="46">
        <v>92</v>
      </c>
      <c r="I13" s="46">
        <v>51803</v>
      </c>
      <c r="J13" s="45">
        <v>100</v>
      </c>
    </row>
    <row r="14" spans="1:10" ht="57.75" customHeight="1" x14ac:dyDescent="0.2">
      <c r="A14" s="42" t="s">
        <v>191</v>
      </c>
      <c r="B14" s="43" t="s">
        <v>193</v>
      </c>
      <c r="C14" s="43" t="s">
        <v>192</v>
      </c>
      <c r="D14" s="48" t="s">
        <v>194</v>
      </c>
      <c r="E14" s="47" t="s">
        <v>245</v>
      </c>
      <c r="F14" s="45" t="s">
        <v>243</v>
      </c>
      <c r="G14" s="46">
        <v>20930386</v>
      </c>
      <c r="H14" s="46">
        <v>0</v>
      </c>
      <c r="I14" s="46">
        <v>2093039</v>
      </c>
      <c r="J14" s="45">
        <v>100</v>
      </c>
    </row>
    <row r="15" spans="1:10" x14ac:dyDescent="0.2">
      <c r="A15" s="42"/>
      <c r="B15" s="43"/>
      <c r="C15" s="43"/>
      <c r="D15" s="49" t="s">
        <v>246</v>
      </c>
      <c r="E15" s="39"/>
      <c r="F15" s="40"/>
      <c r="G15" s="41">
        <f>G10</f>
        <v>23383301</v>
      </c>
      <c r="H15" s="41"/>
      <c r="I15" s="41">
        <f>I10</f>
        <v>3764842</v>
      </c>
      <c r="J15" s="40"/>
    </row>
    <row r="17" spans="2:8" x14ac:dyDescent="0.2">
      <c r="B17" s="29" t="s">
        <v>320</v>
      </c>
      <c r="H17" s="29" t="s">
        <v>321</v>
      </c>
    </row>
    <row r="19" spans="2:8" x14ac:dyDescent="0.2">
      <c r="B19" s="29" t="s">
        <v>227</v>
      </c>
      <c r="H19" s="29" t="s">
        <v>228</v>
      </c>
    </row>
  </sheetData>
  <mergeCells count="2">
    <mergeCell ref="G2:J2"/>
    <mergeCell ref="A4:J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view="pageBreakPreview" zoomScaleNormal="100" zoomScaleSheetLayoutView="100" workbookViewId="0">
      <selection activeCell="A2" sqref="A2:J2"/>
    </sheetView>
  </sheetViews>
  <sheetFormatPr defaultRowHeight="12.75" x14ac:dyDescent="0.2"/>
  <cols>
    <col min="1" max="1" width="13.85546875" style="29" customWidth="1"/>
    <col min="2" max="2" width="9.140625" style="29"/>
    <col min="3" max="3" width="14.140625" style="29" customWidth="1"/>
    <col min="4" max="4" width="35.85546875" style="29" customWidth="1"/>
    <col min="5" max="5" width="42" style="29" customWidth="1"/>
    <col min="6" max="6" width="22.85546875" style="29" customWidth="1"/>
    <col min="7" max="7" width="13.5703125" style="29" customWidth="1"/>
    <col min="8" max="8" width="12.85546875" style="29" customWidth="1"/>
    <col min="9" max="9" width="10.28515625" style="29" customWidth="1"/>
    <col min="10" max="10" width="10.42578125" style="29" customWidth="1"/>
    <col min="11" max="256" width="9.140625" style="29"/>
    <col min="257" max="257" width="13.85546875" style="29" customWidth="1"/>
    <col min="258" max="258" width="9.140625" style="29"/>
    <col min="259" max="259" width="14.140625" style="29" customWidth="1"/>
    <col min="260" max="260" width="28.42578125" style="29" customWidth="1"/>
    <col min="261" max="261" width="26" style="29" customWidth="1"/>
    <col min="262" max="262" width="18.7109375" style="29" customWidth="1"/>
    <col min="263" max="263" width="12.140625" style="29" customWidth="1"/>
    <col min="264" max="264" width="12.85546875" style="29" customWidth="1"/>
    <col min="265" max="265" width="10.28515625" style="29" customWidth="1"/>
    <col min="266" max="266" width="10.42578125" style="29" customWidth="1"/>
    <col min="267" max="512" width="9.140625" style="29"/>
    <col min="513" max="513" width="13.85546875" style="29" customWidth="1"/>
    <col min="514" max="514" width="9.140625" style="29"/>
    <col min="515" max="515" width="14.140625" style="29" customWidth="1"/>
    <col min="516" max="516" width="28.42578125" style="29" customWidth="1"/>
    <col min="517" max="517" width="26" style="29" customWidth="1"/>
    <col min="518" max="518" width="18.7109375" style="29" customWidth="1"/>
    <col min="519" max="519" width="12.140625" style="29" customWidth="1"/>
    <col min="520" max="520" width="12.85546875" style="29" customWidth="1"/>
    <col min="521" max="521" width="10.28515625" style="29" customWidth="1"/>
    <col min="522" max="522" width="10.42578125" style="29" customWidth="1"/>
    <col min="523" max="768" width="9.140625" style="29"/>
    <col min="769" max="769" width="13.85546875" style="29" customWidth="1"/>
    <col min="770" max="770" width="9.140625" style="29"/>
    <col min="771" max="771" width="14.140625" style="29" customWidth="1"/>
    <col min="772" max="772" width="28.42578125" style="29" customWidth="1"/>
    <col min="773" max="773" width="26" style="29" customWidth="1"/>
    <col min="774" max="774" width="18.7109375" style="29" customWidth="1"/>
    <col min="775" max="775" width="12.140625" style="29" customWidth="1"/>
    <col min="776" max="776" width="12.85546875" style="29" customWidth="1"/>
    <col min="777" max="777" width="10.28515625" style="29" customWidth="1"/>
    <col min="778" max="778" width="10.42578125" style="29" customWidth="1"/>
    <col min="779" max="1024" width="9.140625" style="29"/>
    <col min="1025" max="1025" width="13.85546875" style="29" customWidth="1"/>
    <col min="1026" max="1026" width="9.140625" style="29"/>
    <col min="1027" max="1027" width="14.140625" style="29" customWidth="1"/>
    <col min="1028" max="1028" width="28.42578125" style="29" customWidth="1"/>
    <col min="1029" max="1029" width="26" style="29" customWidth="1"/>
    <col min="1030" max="1030" width="18.7109375" style="29" customWidth="1"/>
    <col min="1031" max="1031" width="12.140625" style="29" customWidth="1"/>
    <col min="1032" max="1032" width="12.85546875" style="29" customWidth="1"/>
    <col min="1033" max="1033" width="10.28515625" style="29" customWidth="1"/>
    <col min="1034" max="1034" width="10.42578125" style="29" customWidth="1"/>
    <col min="1035" max="1280" width="9.140625" style="29"/>
    <col min="1281" max="1281" width="13.85546875" style="29" customWidth="1"/>
    <col min="1282" max="1282" width="9.140625" style="29"/>
    <col min="1283" max="1283" width="14.140625" style="29" customWidth="1"/>
    <col min="1284" max="1284" width="28.42578125" style="29" customWidth="1"/>
    <col min="1285" max="1285" width="26" style="29" customWidth="1"/>
    <col min="1286" max="1286" width="18.7109375" style="29" customWidth="1"/>
    <col min="1287" max="1287" width="12.140625" style="29" customWidth="1"/>
    <col min="1288" max="1288" width="12.85546875" style="29" customWidth="1"/>
    <col min="1289" max="1289" width="10.28515625" style="29" customWidth="1"/>
    <col min="1290" max="1290" width="10.42578125" style="29" customWidth="1"/>
    <col min="1291" max="1536" width="9.140625" style="29"/>
    <col min="1537" max="1537" width="13.85546875" style="29" customWidth="1"/>
    <col min="1538" max="1538" width="9.140625" style="29"/>
    <col min="1539" max="1539" width="14.140625" style="29" customWidth="1"/>
    <col min="1540" max="1540" width="28.42578125" style="29" customWidth="1"/>
    <col min="1541" max="1541" width="26" style="29" customWidth="1"/>
    <col min="1542" max="1542" width="18.7109375" style="29" customWidth="1"/>
    <col min="1543" max="1543" width="12.140625" style="29" customWidth="1"/>
    <col min="1544" max="1544" width="12.85546875" style="29" customWidth="1"/>
    <col min="1545" max="1545" width="10.28515625" style="29" customWidth="1"/>
    <col min="1546" max="1546" width="10.42578125" style="29" customWidth="1"/>
    <col min="1547" max="1792" width="9.140625" style="29"/>
    <col min="1793" max="1793" width="13.85546875" style="29" customWidth="1"/>
    <col min="1794" max="1794" width="9.140625" style="29"/>
    <col min="1795" max="1795" width="14.140625" style="29" customWidth="1"/>
    <col min="1796" max="1796" width="28.42578125" style="29" customWidth="1"/>
    <col min="1797" max="1797" width="26" style="29" customWidth="1"/>
    <col min="1798" max="1798" width="18.7109375" style="29" customWidth="1"/>
    <col min="1799" max="1799" width="12.140625" style="29" customWidth="1"/>
    <col min="1800" max="1800" width="12.85546875" style="29" customWidth="1"/>
    <col min="1801" max="1801" width="10.28515625" style="29" customWidth="1"/>
    <col min="1802" max="1802" width="10.42578125" style="29" customWidth="1"/>
    <col min="1803" max="2048" width="9.140625" style="29"/>
    <col min="2049" max="2049" width="13.85546875" style="29" customWidth="1"/>
    <col min="2050" max="2050" width="9.140625" style="29"/>
    <col min="2051" max="2051" width="14.140625" style="29" customWidth="1"/>
    <col min="2052" max="2052" width="28.42578125" style="29" customWidth="1"/>
    <col min="2053" max="2053" width="26" style="29" customWidth="1"/>
    <col min="2054" max="2054" width="18.7109375" style="29" customWidth="1"/>
    <col min="2055" max="2055" width="12.140625" style="29" customWidth="1"/>
    <col min="2056" max="2056" width="12.85546875" style="29" customWidth="1"/>
    <col min="2057" max="2057" width="10.28515625" style="29" customWidth="1"/>
    <col min="2058" max="2058" width="10.42578125" style="29" customWidth="1"/>
    <col min="2059" max="2304" width="9.140625" style="29"/>
    <col min="2305" max="2305" width="13.85546875" style="29" customWidth="1"/>
    <col min="2306" max="2306" width="9.140625" style="29"/>
    <col min="2307" max="2307" width="14.140625" style="29" customWidth="1"/>
    <col min="2308" max="2308" width="28.42578125" style="29" customWidth="1"/>
    <col min="2309" max="2309" width="26" style="29" customWidth="1"/>
    <col min="2310" max="2310" width="18.7109375" style="29" customWidth="1"/>
    <col min="2311" max="2311" width="12.140625" style="29" customWidth="1"/>
    <col min="2312" max="2312" width="12.85546875" style="29" customWidth="1"/>
    <col min="2313" max="2313" width="10.28515625" style="29" customWidth="1"/>
    <col min="2314" max="2314" width="10.42578125" style="29" customWidth="1"/>
    <col min="2315" max="2560" width="9.140625" style="29"/>
    <col min="2561" max="2561" width="13.85546875" style="29" customWidth="1"/>
    <col min="2562" max="2562" width="9.140625" style="29"/>
    <col min="2563" max="2563" width="14.140625" style="29" customWidth="1"/>
    <col min="2564" max="2564" width="28.42578125" style="29" customWidth="1"/>
    <col min="2565" max="2565" width="26" style="29" customWidth="1"/>
    <col min="2566" max="2566" width="18.7109375" style="29" customWidth="1"/>
    <col min="2567" max="2567" width="12.140625" style="29" customWidth="1"/>
    <col min="2568" max="2568" width="12.85546875" style="29" customWidth="1"/>
    <col min="2569" max="2569" width="10.28515625" style="29" customWidth="1"/>
    <col min="2570" max="2570" width="10.42578125" style="29" customWidth="1"/>
    <col min="2571" max="2816" width="9.140625" style="29"/>
    <col min="2817" max="2817" width="13.85546875" style="29" customWidth="1"/>
    <col min="2818" max="2818" width="9.140625" style="29"/>
    <col min="2819" max="2819" width="14.140625" style="29" customWidth="1"/>
    <col min="2820" max="2820" width="28.42578125" style="29" customWidth="1"/>
    <col min="2821" max="2821" width="26" style="29" customWidth="1"/>
    <col min="2822" max="2822" width="18.7109375" style="29" customWidth="1"/>
    <col min="2823" max="2823" width="12.140625" style="29" customWidth="1"/>
    <col min="2824" max="2824" width="12.85546875" style="29" customWidth="1"/>
    <col min="2825" max="2825" width="10.28515625" style="29" customWidth="1"/>
    <col min="2826" max="2826" width="10.42578125" style="29" customWidth="1"/>
    <col min="2827" max="3072" width="9.140625" style="29"/>
    <col min="3073" max="3073" width="13.85546875" style="29" customWidth="1"/>
    <col min="3074" max="3074" width="9.140625" style="29"/>
    <col min="3075" max="3075" width="14.140625" style="29" customWidth="1"/>
    <col min="3076" max="3076" width="28.42578125" style="29" customWidth="1"/>
    <col min="3077" max="3077" width="26" style="29" customWidth="1"/>
    <col min="3078" max="3078" width="18.7109375" style="29" customWidth="1"/>
    <col min="3079" max="3079" width="12.140625" style="29" customWidth="1"/>
    <col min="3080" max="3080" width="12.85546875" style="29" customWidth="1"/>
    <col min="3081" max="3081" width="10.28515625" style="29" customWidth="1"/>
    <col min="3082" max="3082" width="10.42578125" style="29" customWidth="1"/>
    <col min="3083" max="3328" width="9.140625" style="29"/>
    <col min="3329" max="3329" width="13.85546875" style="29" customWidth="1"/>
    <col min="3330" max="3330" width="9.140625" style="29"/>
    <col min="3331" max="3331" width="14.140625" style="29" customWidth="1"/>
    <col min="3332" max="3332" width="28.42578125" style="29" customWidth="1"/>
    <col min="3333" max="3333" width="26" style="29" customWidth="1"/>
    <col min="3334" max="3334" width="18.7109375" style="29" customWidth="1"/>
    <col min="3335" max="3335" width="12.140625" style="29" customWidth="1"/>
    <col min="3336" max="3336" width="12.85546875" style="29" customWidth="1"/>
    <col min="3337" max="3337" width="10.28515625" style="29" customWidth="1"/>
    <col min="3338" max="3338" width="10.42578125" style="29" customWidth="1"/>
    <col min="3339" max="3584" width="9.140625" style="29"/>
    <col min="3585" max="3585" width="13.85546875" style="29" customWidth="1"/>
    <col min="3586" max="3586" width="9.140625" style="29"/>
    <col min="3587" max="3587" width="14.140625" style="29" customWidth="1"/>
    <col min="3588" max="3588" width="28.42578125" style="29" customWidth="1"/>
    <col min="3589" max="3589" width="26" style="29" customWidth="1"/>
    <col min="3590" max="3590" width="18.7109375" style="29" customWidth="1"/>
    <col min="3591" max="3591" width="12.140625" style="29" customWidth="1"/>
    <col min="3592" max="3592" width="12.85546875" style="29" customWidth="1"/>
    <col min="3593" max="3593" width="10.28515625" style="29" customWidth="1"/>
    <col min="3594" max="3594" width="10.42578125" style="29" customWidth="1"/>
    <col min="3595" max="3840" width="9.140625" style="29"/>
    <col min="3841" max="3841" width="13.85546875" style="29" customWidth="1"/>
    <col min="3842" max="3842" width="9.140625" style="29"/>
    <col min="3843" max="3843" width="14.140625" style="29" customWidth="1"/>
    <col min="3844" max="3844" width="28.42578125" style="29" customWidth="1"/>
    <col min="3845" max="3845" width="26" style="29" customWidth="1"/>
    <col min="3846" max="3846" width="18.7109375" style="29" customWidth="1"/>
    <col min="3847" max="3847" width="12.140625" style="29" customWidth="1"/>
    <col min="3848" max="3848" width="12.85546875" style="29" customWidth="1"/>
    <col min="3849" max="3849" width="10.28515625" style="29" customWidth="1"/>
    <col min="3850" max="3850" width="10.42578125" style="29" customWidth="1"/>
    <col min="3851" max="4096" width="9.140625" style="29"/>
    <col min="4097" max="4097" width="13.85546875" style="29" customWidth="1"/>
    <col min="4098" max="4098" width="9.140625" style="29"/>
    <col min="4099" max="4099" width="14.140625" style="29" customWidth="1"/>
    <col min="4100" max="4100" width="28.42578125" style="29" customWidth="1"/>
    <col min="4101" max="4101" width="26" style="29" customWidth="1"/>
    <col min="4102" max="4102" width="18.7109375" style="29" customWidth="1"/>
    <col min="4103" max="4103" width="12.140625" style="29" customWidth="1"/>
    <col min="4104" max="4104" width="12.85546875" style="29" customWidth="1"/>
    <col min="4105" max="4105" width="10.28515625" style="29" customWidth="1"/>
    <col min="4106" max="4106" width="10.42578125" style="29" customWidth="1"/>
    <col min="4107" max="4352" width="9.140625" style="29"/>
    <col min="4353" max="4353" width="13.85546875" style="29" customWidth="1"/>
    <col min="4354" max="4354" width="9.140625" style="29"/>
    <col min="4355" max="4355" width="14.140625" style="29" customWidth="1"/>
    <col min="4356" max="4356" width="28.42578125" style="29" customWidth="1"/>
    <col min="4357" max="4357" width="26" style="29" customWidth="1"/>
    <col min="4358" max="4358" width="18.7109375" style="29" customWidth="1"/>
    <col min="4359" max="4359" width="12.140625" style="29" customWidth="1"/>
    <col min="4360" max="4360" width="12.85546875" style="29" customWidth="1"/>
    <col min="4361" max="4361" width="10.28515625" style="29" customWidth="1"/>
    <col min="4362" max="4362" width="10.42578125" style="29" customWidth="1"/>
    <col min="4363" max="4608" width="9.140625" style="29"/>
    <col min="4609" max="4609" width="13.85546875" style="29" customWidth="1"/>
    <col min="4610" max="4610" width="9.140625" style="29"/>
    <col min="4611" max="4611" width="14.140625" style="29" customWidth="1"/>
    <col min="4612" max="4612" width="28.42578125" style="29" customWidth="1"/>
    <col min="4613" max="4613" width="26" style="29" customWidth="1"/>
    <col min="4614" max="4614" width="18.7109375" style="29" customWidth="1"/>
    <col min="4615" max="4615" width="12.140625" style="29" customWidth="1"/>
    <col min="4616" max="4616" width="12.85546875" style="29" customWidth="1"/>
    <col min="4617" max="4617" width="10.28515625" style="29" customWidth="1"/>
    <col min="4618" max="4618" width="10.42578125" style="29" customWidth="1"/>
    <col min="4619" max="4864" width="9.140625" style="29"/>
    <col min="4865" max="4865" width="13.85546875" style="29" customWidth="1"/>
    <col min="4866" max="4866" width="9.140625" style="29"/>
    <col min="4867" max="4867" width="14.140625" style="29" customWidth="1"/>
    <col min="4868" max="4868" width="28.42578125" style="29" customWidth="1"/>
    <col min="4869" max="4869" width="26" style="29" customWidth="1"/>
    <col min="4870" max="4870" width="18.7109375" style="29" customWidth="1"/>
    <col min="4871" max="4871" width="12.140625" style="29" customWidth="1"/>
    <col min="4872" max="4872" width="12.85546875" style="29" customWidth="1"/>
    <col min="4873" max="4873" width="10.28515625" style="29" customWidth="1"/>
    <col min="4874" max="4874" width="10.42578125" style="29" customWidth="1"/>
    <col min="4875" max="5120" width="9.140625" style="29"/>
    <col min="5121" max="5121" width="13.85546875" style="29" customWidth="1"/>
    <col min="5122" max="5122" width="9.140625" style="29"/>
    <col min="5123" max="5123" width="14.140625" style="29" customWidth="1"/>
    <col min="5124" max="5124" width="28.42578125" style="29" customWidth="1"/>
    <col min="5125" max="5125" width="26" style="29" customWidth="1"/>
    <col min="5126" max="5126" width="18.7109375" style="29" customWidth="1"/>
    <col min="5127" max="5127" width="12.140625" style="29" customWidth="1"/>
    <col min="5128" max="5128" width="12.85546875" style="29" customWidth="1"/>
    <col min="5129" max="5129" width="10.28515625" style="29" customWidth="1"/>
    <col min="5130" max="5130" width="10.42578125" style="29" customWidth="1"/>
    <col min="5131" max="5376" width="9.140625" style="29"/>
    <col min="5377" max="5377" width="13.85546875" style="29" customWidth="1"/>
    <col min="5378" max="5378" width="9.140625" style="29"/>
    <col min="5379" max="5379" width="14.140625" style="29" customWidth="1"/>
    <col min="5380" max="5380" width="28.42578125" style="29" customWidth="1"/>
    <col min="5381" max="5381" width="26" style="29" customWidth="1"/>
    <col min="5382" max="5382" width="18.7109375" style="29" customWidth="1"/>
    <col min="5383" max="5383" width="12.140625" style="29" customWidth="1"/>
    <col min="5384" max="5384" width="12.85546875" style="29" customWidth="1"/>
    <col min="5385" max="5385" width="10.28515625" style="29" customWidth="1"/>
    <col min="5386" max="5386" width="10.42578125" style="29" customWidth="1"/>
    <col min="5387" max="5632" width="9.140625" style="29"/>
    <col min="5633" max="5633" width="13.85546875" style="29" customWidth="1"/>
    <col min="5634" max="5634" width="9.140625" style="29"/>
    <col min="5635" max="5635" width="14.140625" style="29" customWidth="1"/>
    <col min="5636" max="5636" width="28.42578125" style="29" customWidth="1"/>
    <col min="5637" max="5637" width="26" style="29" customWidth="1"/>
    <col min="5638" max="5638" width="18.7109375" style="29" customWidth="1"/>
    <col min="5639" max="5639" width="12.140625" style="29" customWidth="1"/>
    <col min="5640" max="5640" width="12.85546875" style="29" customWidth="1"/>
    <col min="5641" max="5641" width="10.28515625" style="29" customWidth="1"/>
    <col min="5642" max="5642" width="10.42578125" style="29" customWidth="1"/>
    <col min="5643" max="5888" width="9.140625" style="29"/>
    <col min="5889" max="5889" width="13.85546875" style="29" customWidth="1"/>
    <col min="5890" max="5890" width="9.140625" style="29"/>
    <col min="5891" max="5891" width="14.140625" style="29" customWidth="1"/>
    <col min="5892" max="5892" width="28.42578125" style="29" customWidth="1"/>
    <col min="5893" max="5893" width="26" style="29" customWidth="1"/>
    <col min="5894" max="5894" width="18.7109375" style="29" customWidth="1"/>
    <col min="5895" max="5895" width="12.140625" style="29" customWidth="1"/>
    <col min="5896" max="5896" width="12.85546875" style="29" customWidth="1"/>
    <col min="5897" max="5897" width="10.28515625" style="29" customWidth="1"/>
    <col min="5898" max="5898" width="10.42578125" style="29" customWidth="1"/>
    <col min="5899" max="6144" width="9.140625" style="29"/>
    <col min="6145" max="6145" width="13.85546875" style="29" customWidth="1"/>
    <col min="6146" max="6146" width="9.140625" style="29"/>
    <col min="6147" max="6147" width="14.140625" style="29" customWidth="1"/>
    <col min="6148" max="6148" width="28.42578125" style="29" customWidth="1"/>
    <col min="6149" max="6149" width="26" style="29" customWidth="1"/>
    <col min="6150" max="6150" width="18.7109375" style="29" customWidth="1"/>
    <col min="6151" max="6151" width="12.140625" style="29" customWidth="1"/>
    <col min="6152" max="6152" width="12.85546875" style="29" customWidth="1"/>
    <col min="6153" max="6153" width="10.28515625" style="29" customWidth="1"/>
    <col min="6154" max="6154" width="10.42578125" style="29" customWidth="1"/>
    <col min="6155" max="6400" width="9.140625" style="29"/>
    <col min="6401" max="6401" width="13.85546875" style="29" customWidth="1"/>
    <col min="6402" max="6402" width="9.140625" style="29"/>
    <col min="6403" max="6403" width="14.140625" style="29" customWidth="1"/>
    <col min="6404" max="6404" width="28.42578125" style="29" customWidth="1"/>
    <col min="6405" max="6405" width="26" style="29" customWidth="1"/>
    <col min="6406" max="6406" width="18.7109375" style="29" customWidth="1"/>
    <col min="6407" max="6407" width="12.140625" style="29" customWidth="1"/>
    <col min="6408" max="6408" width="12.85546875" style="29" customWidth="1"/>
    <col min="6409" max="6409" width="10.28515625" style="29" customWidth="1"/>
    <col min="6410" max="6410" width="10.42578125" style="29" customWidth="1"/>
    <col min="6411" max="6656" width="9.140625" style="29"/>
    <col min="6657" max="6657" width="13.85546875" style="29" customWidth="1"/>
    <col min="6658" max="6658" width="9.140625" style="29"/>
    <col min="6659" max="6659" width="14.140625" style="29" customWidth="1"/>
    <col min="6660" max="6660" width="28.42578125" style="29" customWidth="1"/>
    <col min="6661" max="6661" width="26" style="29" customWidth="1"/>
    <col min="6662" max="6662" width="18.7109375" style="29" customWidth="1"/>
    <col min="6663" max="6663" width="12.140625" style="29" customWidth="1"/>
    <col min="6664" max="6664" width="12.85546875" style="29" customWidth="1"/>
    <col min="6665" max="6665" width="10.28515625" style="29" customWidth="1"/>
    <col min="6666" max="6666" width="10.42578125" style="29" customWidth="1"/>
    <col min="6667" max="6912" width="9.140625" style="29"/>
    <col min="6913" max="6913" width="13.85546875" style="29" customWidth="1"/>
    <col min="6914" max="6914" width="9.140625" style="29"/>
    <col min="6915" max="6915" width="14.140625" style="29" customWidth="1"/>
    <col min="6916" max="6916" width="28.42578125" style="29" customWidth="1"/>
    <col min="6917" max="6917" width="26" style="29" customWidth="1"/>
    <col min="6918" max="6918" width="18.7109375" style="29" customWidth="1"/>
    <col min="6919" max="6919" width="12.140625" style="29" customWidth="1"/>
    <col min="6920" max="6920" width="12.85546875" style="29" customWidth="1"/>
    <col min="6921" max="6921" width="10.28515625" style="29" customWidth="1"/>
    <col min="6922" max="6922" width="10.42578125" style="29" customWidth="1"/>
    <col min="6923" max="7168" width="9.140625" style="29"/>
    <col min="7169" max="7169" width="13.85546875" style="29" customWidth="1"/>
    <col min="7170" max="7170" width="9.140625" style="29"/>
    <col min="7171" max="7171" width="14.140625" style="29" customWidth="1"/>
    <col min="7172" max="7172" width="28.42578125" style="29" customWidth="1"/>
    <col min="7173" max="7173" width="26" style="29" customWidth="1"/>
    <col min="7174" max="7174" width="18.7109375" style="29" customWidth="1"/>
    <col min="7175" max="7175" width="12.140625" style="29" customWidth="1"/>
    <col min="7176" max="7176" width="12.85546875" style="29" customWidth="1"/>
    <col min="7177" max="7177" width="10.28515625" style="29" customWidth="1"/>
    <col min="7178" max="7178" width="10.42578125" style="29" customWidth="1"/>
    <col min="7179" max="7424" width="9.140625" style="29"/>
    <col min="7425" max="7425" width="13.85546875" style="29" customWidth="1"/>
    <col min="7426" max="7426" width="9.140625" style="29"/>
    <col min="7427" max="7427" width="14.140625" style="29" customWidth="1"/>
    <col min="7428" max="7428" width="28.42578125" style="29" customWidth="1"/>
    <col min="7429" max="7429" width="26" style="29" customWidth="1"/>
    <col min="7430" max="7430" width="18.7109375" style="29" customWidth="1"/>
    <col min="7431" max="7431" width="12.140625" style="29" customWidth="1"/>
    <col min="7432" max="7432" width="12.85546875" style="29" customWidth="1"/>
    <col min="7433" max="7433" width="10.28515625" style="29" customWidth="1"/>
    <col min="7434" max="7434" width="10.42578125" style="29" customWidth="1"/>
    <col min="7435" max="7680" width="9.140625" style="29"/>
    <col min="7681" max="7681" width="13.85546875" style="29" customWidth="1"/>
    <col min="7682" max="7682" width="9.140625" style="29"/>
    <col min="7683" max="7683" width="14.140625" style="29" customWidth="1"/>
    <col min="7684" max="7684" width="28.42578125" style="29" customWidth="1"/>
    <col min="7685" max="7685" width="26" style="29" customWidth="1"/>
    <col min="7686" max="7686" width="18.7109375" style="29" customWidth="1"/>
    <col min="7687" max="7687" width="12.140625" style="29" customWidth="1"/>
    <col min="7688" max="7688" width="12.85546875" style="29" customWidth="1"/>
    <col min="7689" max="7689" width="10.28515625" style="29" customWidth="1"/>
    <col min="7690" max="7690" width="10.42578125" style="29" customWidth="1"/>
    <col min="7691" max="7936" width="9.140625" style="29"/>
    <col min="7937" max="7937" width="13.85546875" style="29" customWidth="1"/>
    <col min="7938" max="7938" width="9.140625" style="29"/>
    <col min="7939" max="7939" width="14.140625" style="29" customWidth="1"/>
    <col min="7940" max="7940" width="28.42578125" style="29" customWidth="1"/>
    <col min="7941" max="7941" width="26" style="29" customWidth="1"/>
    <col min="7942" max="7942" width="18.7109375" style="29" customWidth="1"/>
    <col min="7943" max="7943" width="12.140625" style="29" customWidth="1"/>
    <col min="7944" max="7944" width="12.85546875" style="29" customWidth="1"/>
    <col min="7945" max="7945" width="10.28515625" style="29" customWidth="1"/>
    <col min="7946" max="7946" width="10.42578125" style="29" customWidth="1"/>
    <col min="7947" max="8192" width="9.140625" style="29"/>
    <col min="8193" max="8193" width="13.85546875" style="29" customWidth="1"/>
    <col min="8194" max="8194" width="9.140625" style="29"/>
    <col min="8195" max="8195" width="14.140625" style="29" customWidth="1"/>
    <col min="8196" max="8196" width="28.42578125" style="29" customWidth="1"/>
    <col min="8197" max="8197" width="26" style="29" customWidth="1"/>
    <col min="8198" max="8198" width="18.7109375" style="29" customWidth="1"/>
    <col min="8199" max="8199" width="12.140625" style="29" customWidth="1"/>
    <col min="8200" max="8200" width="12.85546875" style="29" customWidth="1"/>
    <col min="8201" max="8201" width="10.28515625" style="29" customWidth="1"/>
    <col min="8202" max="8202" width="10.42578125" style="29" customWidth="1"/>
    <col min="8203" max="8448" width="9.140625" style="29"/>
    <col min="8449" max="8449" width="13.85546875" style="29" customWidth="1"/>
    <col min="8450" max="8450" width="9.140625" style="29"/>
    <col min="8451" max="8451" width="14.140625" style="29" customWidth="1"/>
    <col min="8452" max="8452" width="28.42578125" style="29" customWidth="1"/>
    <col min="8453" max="8453" width="26" style="29" customWidth="1"/>
    <col min="8454" max="8454" width="18.7109375" style="29" customWidth="1"/>
    <col min="8455" max="8455" width="12.140625" style="29" customWidth="1"/>
    <col min="8456" max="8456" width="12.85546875" style="29" customWidth="1"/>
    <col min="8457" max="8457" width="10.28515625" style="29" customWidth="1"/>
    <col min="8458" max="8458" width="10.42578125" style="29" customWidth="1"/>
    <col min="8459" max="8704" width="9.140625" style="29"/>
    <col min="8705" max="8705" width="13.85546875" style="29" customWidth="1"/>
    <col min="8706" max="8706" width="9.140625" style="29"/>
    <col min="8707" max="8707" width="14.140625" style="29" customWidth="1"/>
    <col min="8708" max="8708" width="28.42578125" style="29" customWidth="1"/>
    <col min="8709" max="8709" width="26" style="29" customWidth="1"/>
    <col min="8710" max="8710" width="18.7109375" style="29" customWidth="1"/>
    <col min="8711" max="8711" width="12.140625" style="29" customWidth="1"/>
    <col min="8712" max="8712" width="12.85546875" style="29" customWidth="1"/>
    <col min="8713" max="8713" width="10.28515625" style="29" customWidth="1"/>
    <col min="8714" max="8714" width="10.42578125" style="29" customWidth="1"/>
    <col min="8715" max="8960" width="9.140625" style="29"/>
    <col min="8961" max="8961" width="13.85546875" style="29" customWidth="1"/>
    <col min="8962" max="8962" width="9.140625" style="29"/>
    <col min="8963" max="8963" width="14.140625" style="29" customWidth="1"/>
    <col min="8964" max="8964" width="28.42578125" style="29" customWidth="1"/>
    <col min="8965" max="8965" width="26" style="29" customWidth="1"/>
    <col min="8966" max="8966" width="18.7109375" style="29" customWidth="1"/>
    <col min="8967" max="8967" width="12.140625" style="29" customWidth="1"/>
    <col min="8968" max="8968" width="12.85546875" style="29" customWidth="1"/>
    <col min="8969" max="8969" width="10.28515625" style="29" customWidth="1"/>
    <col min="8970" max="8970" width="10.42578125" style="29" customWidth="1"/>
    <col min="8971" max="9216" width="9.140625" style="29"/>
    <col min="9217" max="9217" width="13.85546875" style="29" customWidth="1"/>
    <col min="9218" max="9218" width="9.140625" style="29"/>
    <col min="9219" max="9219" width="14.140625" style="29" customWidth="1"/>
    <col min="9220" max="9220" width="28.42578125" style="29" customWidth="1"/>
    <col min="9221" max="9221" width="26" style="29" customWidth="1"/>
    <col min="9222" max="9222" width="18.7109375" style="29" customWidth="1"/>
    <col min="9223" max="9223" width="12.140625" style="29" customWidth="1"/>
    <col min="9224" max="9224" width="12.85546875" style="29" customWidth="1"/>
    <col min="9225" max="9225" width="10.28515625" style="29" customWidth="1"/>
    <col min="9226" max="9226" width="10.42578125" style="29" customWidth="1"/>
    <col min="9227" max="9472" width="9.140625" style="29"/>
    <col min="9473" max="9473" width="13.85546875" style="29" customWidth="1"/>
    <col min="9474" max="9474" width="9.140625" style="29"/>
    <col min="9475" max="9475" width="14.140625" style="29" customWidth="1"/>
    <col min="9476" max="9476" width="28.42578125" style="29" customWidth="1"/>
    <col min="9477" max="9477" width="26" style="29" customWidth="1"/>
    <col min="9478" max="9478" width="18.7109375" style="29" customWidth="1"/>
    <col min="9479" max="9479" width="12.140625" style="29" customWidth="1"/>
    <col min="9480" max="9480" width="12.85546875" style="29" customWidth="1"/>
    <col min="9481" max="9481" width="10.28515625" style="29" customWidth="1"/>
    <col min="9482" max="9482" width="10.42578125" style="29" customWidth="1"/>
    <col min="9483" max="9728" width="9.140625" style="29"/>
    <col min="9729" max="9729" width="13.85546875" style="29" customWidth="1"/>
    <col min="9730" max="9730" width="9.140625" style="29"/>
    <col min="9731" max="9731" width="14.140625" style="29" customWidth="1"/>
    <col min="9732" max="9732" width="28.42578125" style="29" customWidth="1"/>
    <col min="9733" max="9733" width="26" style="29" customWidth="1"/>
    <col min="9734" max="9734" width="18.7109375" style="29" customWidth="1"/>
    <col min="9735" max="9735" width="12.140625" style="29" customWidth="1"/>
    <col min="9736" max="9736" width="12.85546875" style="29" customWidth="1"/>
    <col min="9737" max="9737" width="10.28515625" style="29" customWidth="1"/>
    <col min="9738" max="9738" width="10.42578125" style="29" customWidth="1"/>
    <col min="9739" max="9984" width="9.140625" style="29"/>
    <col min="9985" max="9985" width="13.85546875" style="29" customWidth="1"/>
    <col min="9986" max="9986" width="9.140625" style="29"/>
    <col min="9987" max="9987" width="14.140625" style="29" customWidth="1"/>
    <col min="9988" max="9988" width="28.42578125" style="29" customWidth="1"/>
    <col min="9989" max="9989" width="26" style="29" customWidth="1"/>
    <col min="9990" max="9990" width="18.7109375" style="29" customWidth="1"/>
    <col min="9991" max="9991" width="12.140625" style="29" customWidth="1"/>
    <col min="9992" max="9992" width="12.85546875" style="29" customWidth="1"/>
    <col min="9993" max="9993" width="10.28515625" style="29" customWidth="1"/>
    <col min="9994" max="9994" width="10.42578125" style="29" customWidth="1"/>
    <col min="9995" max="10240" width="9.140625" style="29"/>
    <col min="10241" max="10241" width="13.85546875" style="29" customWidth="1"/>
    <col min="10242" max="10242" width="9.140625" style="29"/>
    <col min="10243" max="10243" width="14.140625" style="29" customWidth="1"/>
    <col min="10244" max="10244" width="28.42578125" style="29" customWidth="1"/>
    <col min="10245" max="10245" width="26" style="29" customWidth="1"/>
    <col min="10246" max="10246" width="18.7109375" style="29" customWidth="1"/>
    <col min="10247" max="10247" width="12.140625" style="29" customWidth="1"/>
    <col min="10248" max="10248" width="12.85546875" style="29" customWidth="1"/>
    <col min="10249" max="10249" width="10.28515625" style="29" customWidth="1"/>
    <col min="10250" max="10250" width="10.42578125" style="29" customWidth="1"/>
    <col min="10251" max="10496" width="9.140625" style="29"/>
    <col min="10497" max="10497" width="13.85546875" style="29" customWidth="1"/>
    <col min="10498" max="10498" width="9.140625" style="29"/>
    <col min="10499" max="10499" width="14.140625" style="29" customWidth="1"/>
    <col min="10500" max="10500" width="28.42578125" style="29" customWidth="1"/>
    <col min="10501" max="10501" width="26" style="29" customWidth="1"/>
    <col min="10502" max="10502" width="18.7109375" style="29" customWidth="1"/>
    <col min="10503" max="10503" width="12.140625" style="29" customWidth="1"/>
    <col min="10504" max="10504" width="12.85546875" style="29" customWidth="1"/>
    <col min="10505" max="10505" width="10.28515625" style="29" customWidth="1"/>
    <col min="10506" max="10506" width="10.42578125" style="29" customWidth="1"/>
    <col min="10507" max="10752" width="9.140625" style="29"/>
    <col min="10753" max="10753" width="13.85546875" style="29" customWidth="1"/>
    <col min="10754" max="10754" width="9.140625" style="29"/>
    <col min="10755" max="10755" width="14.140625" style="29" customWidth="1"/>
    <col min="10756" max="10756" width="28.42578125" style="29" customWidth="1"/>
    <col min="10757" max="10757" width="26" style="29" customWidth="1"/>
    <col min="10758" max="10758" width="18.7109375" style="29" customWidth="1"/>
    <col min="10759" max="10759" width="12.140625" style="29" customWidth="1"/>
    <col min="10760" max="10760" width="12.85546875" style="29" customWidth="1"/>
    <col min="10761" max="10761" width="10.28515625" style="29" customWidth="1"/>
    <col min="10762" max="10762" width="10.42578125" style="29" customWidth="1"/>
    <col min="10763" max="11008" width="9.140625" style="29"/>
    <col min="11009" max="11009" width="13.85546875" style="29" customWidth="1"/>
    <col min="11010" max="11010" width="9.140625" style="29"/>
    <col min="11011" max="11011" width="14.140625" style="29" customWidth="1"/>
    <col min="11012" max="11012" width="28.42578125" style="29" customWidth="1"/>
    <col min="11013" max="11013" width="26" style="29" customWidth="1"/>
    <col min="11014" max="11014" width="18.7109375" style="29" customWidth="1"/>
    <col min="11015" max="11015" width="12.140625" style="29" customWidth="1"/>
    <col min="11016" max="11016" width="12.85546875" style="29" customWidth="1"/>
    <col min="11017" max="11017" width="10.28515625" style="29" customWidth="1"/>
    <col min="11018" max="11018" width="10.42578125" style="29" customWidth="1"/>
    <col min="11019" max="11264" width="9.140625" style="29"/>
    <col min="11265" max="11265" width="13.85546875" style="29" customWidth="1"/>
    <col min="11266" max="11266" width="9.140625" style="29"/>
    <col min="11267" max="11267" width="14.140625" style="29" customWidth="1"/>
    <col min="11268" max="11268" width="28.42578125" style="29" customWidth="1"/>
    <col min="11269" max="11269" width="26" style="29" customWidth="1"/>
    <col min="11270" max="11270" width="18.7109375" style="29" customWidth="1"/>
    <col min="11271" max="11271" width="12.140625" style="29" customWidth="1"/>
    <col min="11272" max="11272" width="12.85546875" style="29" customWidth="1"/>
    <col min="11273" max="11273" width="10.28515625" style="29" customWidth="1"/>
    <col min="11274" max="11274" width="10.42578125" style="29" customWidth="1"/>
    <col min="11275" max="11520" width="9.140625" style="29"/>
    <col min="11521" max="11521" width="13.85546875" style="29" customWidth="1"/>
    <col min="11522" max="11522" width="9.140625" style="29"/>
    <col min="11523" max="11523" width="14.140625" style="29" customWidth="1"/>
    <col min="11524" max="11524" width="28.42578125" style="29" customWidth="1"/>
    <col min="11525" max="11525" width="26" style="29" customWidth="1"/>
    <col min="11526" max="11526" width="18.7109375" style="29" customWidth="1"/>
    <col min="11527" max="11527" width="12.140625" style="29" customWidth="1"/>
    <col min="11528" max="11528" width="12.85546875" style="29" customWidth="1"/>
    <col min="11529" max="11529" width="10.28515625" style="29" customWidth="1"/>
    <col min="11530" max="11530" width="10.42578125" style="29" customWidth="1"/>
    <col min="11531" max="11776" width="9.140625" style="29"/>
    <col min="11777" max="11777" width="13.85546875" style="29" customWidth="1"/>
    <col min="11778" max="11778" width="9.140625" style="29"/>
    <col min="11779" max="11779" width="14.140625" style="29" customWidth="1"/>
    <col min="11780" max="11780" width="28.42578125" style="29" customWidth="1"/>
    <col min="11781" max="11781" width="26" style="29" customWidth="1"/>
    <col min="11782" max="11782" width="18.7109375" style="29" customWidth="1"/>
    <col min="11783" max="11783" width="12.140625" style="29" customWidth="1"/>
    <col min="11784" max="11784" width="12.85546875" style="29" customWidth="1"/>
    <col min="11785" max="11785" width="10.28515625" style="29" customWidth="1"/>
    <col min="11786" max="11786" width="10.42578125" style="29" customWidth="1"/>
    <col min="11787" max="12032" width="9.140625" style="29"/>
    <col min="12033" max="12033" width="13.85546875" style="29" customWidth="1"/>
    <col min="12034" max="12034" width="9.140625" style="29"/>
    <col min="12035" max="12035" width="14.140625" style="29" customWidth="1"/>
    <col min="12036" max="12036" width="28.42578125" style="29" customWidth="1"/>
    <col min="12037" max="12037" width="26" style="29" customWidth="1"/>
    <col min="12038" max="12038" width="18.7109375" style="29" customWidth="1"/>
    <col min="12039" max="12039" width="12.140625" style="29" customWidth="1"/>
    <col min="12040" max="12040" width="12.85546875" style="29" customWidth="1"/>
    <col min="12041" max="12041" width="10.28515625" style="29" customWidth="1"/>
    <col min="12042" max="12042" width="10.42578125" style="29" customWidth="1"/>
    <col min="12043" max="12288" width="9.140625" style="29"/>
    <col min="12289" max="12289" width="13.85546875" style="29" customWidth="1"/>
    <col min="12290" max="12290" width="9.140625" style="29"/>
    <col min="12291" max="12291" width="14.140625" style="29" customWidth="1"/>
    <col min="12292" max="12292" width="28.42578125" style="29" customWidth="1"/>
    <col min="12293" max="12293" width="26" style="29" customWidth="1"/>
    <col min="12294" max="12294" width="18.7109375" style="29" customWidth="1"/>
    <col min="12295" max="12295" width="12.140625" style="29" customWidth="1"/>
    <col min="12296" max="12296" width="12.85546875" style="29" customWidth="1"/>
    <col min="12297" max="12297" width="10.28515625" style="29" customWidth="1"/>
    <col min="12298" max="12298" width="10.42578125" style="29" customWidth="1"/>
    <col min="12299" max="12544" width="9.140625" style="29"/>
    <col min="12545" max="12545" width="13.85546875" style="29" customWidth="1"/>
    <col min="12546" max="12546" width="9.140625" style="29"/>
    <col min="12547" max="12547" width="14.140625" style="29" customWidth="1"/>
    <col min="12548" max="12548" width="28.42578125" style="29" customWidth="1"/>
    <col min="12549" max="12549" width="26" style="29" customWidth="1"/>
    <col min="12550" max="12550" width="18.7109375" style="29" customWidth="1"/>
    <col min="12551" max="12551" width="12.140625" style="29" customWidth="1"/>
    <col min="12552" max="12552" width="12.85546875" style="29" customWidth="1"/>
    <col min="12553" max="12553" width="10.28515625" style="29" customWidth="1"/>
    <col min="12554" max="12554" width="10.42578125" style="29" customWidth="1"/>
    <col min="12555" max="12800" width="9.140625" style="29"/>
    <col min="12801" max="12801" width="13.85546875" style="29" customWidth="1"/>
    <col min="12802" max="12802" width="9.140625" style="29"/>
    <col min="12803" max="12803" width="14.140625" style="29" customWidth="1"/>
    <col min="12804" max="12804" width="28.42578125" style="29" customWidth="1"/>
    <col min="12805" max="12805" width="26" style="29" customWidth="1"/>
    <col min="12806" max="12806" width="18.7109375" style="29" customWidth="1"/>
    <col min="12807" max="12807" width="12.140625" style="29" customWidth="1"/>
    <col min="12808" max="12808" width="12.85546875" style="29" customWidth="1"/>
    <col min="12809" max="12809" width="10.28515625" style="29" customWidth="1"/>
    <col min="12810" max="12810" width="10.42578125" style="29" customWidth="1"/>
    <col min="12811" max="13056" width="9.140625" style="29"/>
    <col min="13057" max="13057" width="13.85546875" style="29" customWidth="1"/>
    <col min="13058" max="13058" width="9.140625" style="29"/>
    <col min="13059" max="13059" width="14.140625" style="29" customWidth="1"/>
    <col min="13060" max="13060" width="28.42578125" style="29" customWidth="1"/>
    <col min="13061" max="13061" width="26" style="29" customWidth="1"/>
    <col min="13062" max="13062" width="18.7109375" style="29" customWidth="1"/>
    <col min="13063" max="13063" width="12.140625" style="29" customWidth="1"/>
    <col min="13064" max="13064" width="12.85546875" style="29" customWidth="1"/>
    <col min="13065" max="13065" width="10.28515625" style="29" customWidth="1"/>
    <col min="13066" max="13066" width="10.42578125" style="29" customWidth="1"/>
    <col min="13067" max="13312" width="9.140625" style="29"/>
    <col min="13313" max="13313" width="13.85546875" style="29" customWidth="1"/>
    <col min="13314" max="13314" width="9.140625" style="29"/>
    <col min="13315" max="13315" width="14.140625" style="29" customWidth="1"/>
    <col min="13316" max="13316" width="28.42578125" style="29" customWidth="1"/>
    <col min="13317" max="13317" width="26" style="29" customWidth="1"/>
    <col min="13318" max="13318" width="18.7109375" style="29" customWidth="1"/>
    <col min="13319" max="13319" width="12.140625" style="29" customWidth="1"/>
    <col min="13320" max="13320" width="12.85546875" style="29" customWidth="1"/>
    <col min="13321" max="13321" width="10.28515625" style="29" customWidth="1"/>
    <col min="13322" max="13322" width="10.42578125" style="29" customWidth="1"/>
    <col min="13323" max="13568" width="9.140625" style="29"/>
    <col min="13569" max="13569" width="13.85546875" style="29" customWidth="1"/>
    <col min="13570" max="13570" width="9.140625" style="29"/>
    <col min="13571" max="13571" width="14.140625" style="29" customWidth="1"/>
    <col min="13572" max="13572" width="28.42578125" style="29" customWidth="1"/>
    <col min="13573" max="13573" width="26" style="29" customWidth="1"/>
    <col min="13574" max="13574" width="18.7109375" style="29" customWidth="1"/>
    <col min="13575" max="13575" width="12.140625" style="29" customWidth="1"/>
    <col min="13576" max="13576" width="12.85546875" style="29" customWidth="1"/>
    <col min="13577" max="13577" width="10.28515625" style="29" customWidth="1"/>
    <col min="13578" max="13578" width="10.42578125" style="29" customWidth="1"/>
    <col min="13579" max="13824" width="9.140625" style="29"/>
    <col min="13825" max="13825" width="13.85546875" style="29" customWidth="1"/>
    <col min="13826" max="13826" width="9.140625" style="29"/>
    <col min="13827" max="13827" width="14.140625" style="29" customWidth="1"/>
    <col min="13828" max="13828" width="28.42578125" style="29" customWidth="1"/>
    <col min="13829" max="13829" width="26" style="29" customWidth="1"/>
    <col min="13830" max="13830" width="18.7109375" style="29" customWidth="1"/>
    <col min="13831" max="13831" width="12.140625" style="29" customWidth="1"/>
    <col min="13832" max="13832" width="12.85546875" style="29" customWidth="1"/>
    <col min="13833" max="13833" width="10.28515625" style="29" customWidth="1"/>
    <col min="13834" max="13834" width="10.42578125" style="29" customWidth="1"/>
    <col min="13835" max="14080" width="9.140625" style="29"/>
    <col min="14081" max="14081" width="13.85546875" style="29" customWidth="1"/>
    <col min="14082" max="14082" width="9.140625" style="29"/>
    <col min="14083" max="14083" width="14.140625" style="29" customWidth="1"/>
    <col min="14084" max="14084" width="28.42578125" style="29" customWidth="1"/>
    <col min="14085" max="14085" width="26" style="29" customWidth="1"/>
    <col min="14086" max="14086" width="18.7109375" style="29" customWidth="1"/>
    <col min="14087" max="14087" width="12.140625" style="29" customWidth="1"/>
    <col min="14088" max="14088" width="12.85546875" style="29" customWidth="1"/>
    <col min="14089" max="14089" width="10.28515625" style="29" customWidth="1"/>
    <col min="14090" max="14090" width="10.42578125" style="29" customWidth="1"/>
    <col min="14091" max="14336" width="9.140625" style="29"/>
    <col min="14337" max="14337" width="13.85546875" style="29" customWidth="1"/>
    <col min="14338" max="14338" width="9.140625" style="29"/>
    <col min="14339" max="14339" width="14.140625" style="29" customWidth="1"/>
    <col min="14340" max="14340" width="28.42578125" style="29" customWidth="1"/>
    <col min="14341" max="14341" width="26" style="29" customWidth="1"/>
    <col min="14342" max="14342" width="18.7109375" style="29" customWidth="1"/>
    <col min="14343" max="14343" width="12.140625" style="29" customWidth="1"/>
    <col min="14344" max="14344" width="12.85546875" style="29" customWidth="1"/>
    <col min="14345" max="14345" width="10.28515625" style="29" customWidth="1"/>
    <col min="14346" max="14346" width="10.42578125" style="29" customWidth="1"/>
    <col min="14347" max="14592" width="9.140625" style="29"/>
    <col min="14593" max="14593" width="13.85546875" style="29" customWidth="1"/>
    <col min="14594" max="14594" width="9.140625" style="29"/>
    <col min="14595" max="14595" width="14.140625" style="29" customWidth="1"/>
    <col min="14596" max="14596" width="28.42578125" style="29" customWidth="1"/>
    <col min="14597" max="14597" width="26" style="29" customWidth="1"/>
    <col min="14598" max="14598" width="18.7109375" style="29" customWidth="1"/>
    <col min="14599" max="14599" width="12.140625" style="29" customWidth="1"/>
    <col min="14600" max="14600" width="12.85546875" style="29" customWidth="1"/>
    <col min="14601" max="14601" width="10.28515625" style="29" customWidth="1"/>
    <col min="14602" max="14602" width="10.42578125" style="29" customWidth="1"/>
    <col min="14603" max="14848" width="9.140625" style="29"/>
    <col min="14849" max="14849" width="13.85546875" style="29" customWidth="1"/>
    <col min="14850" max="14850" width="9.140625" style="29"/>
    <col min="14851" max="14851" width="14.140625" style="29" customWidth="1"/>
    <col min="14852" max="14852" width="28.42578125" style="29" customWidth="1"/>
    <col min="14853" max="14853" width="26" style="29" customWidth="1"/>
    <col min="14854" max="14854" width="18.7109375" style="29" customWidth="1"/>
    <col min="14855" max="14855" width="12.140625" style="29" customWidth="1"/>
    <col min="14856" max="14856" width="12.85546875" style="29" customWidth="1"/>
    <col min="14857" max="14857" width="10.28515625" style="29" customWidth="1"/>
    <col min="14858" max="14858" width="10.42578125" style="29" customWidth="1"/>
    <col min="14859" max="15104" width="9.140625" style="29"/>
    <col min="15105" max="15105" width="13.85546875" style="29" customWidth="1"/>
    <col min="15106" max="15106" width="9.140625" style="29"/>
    <col min="15107" max="15107" width="14.140625" style="29" customWidth="1"/>
    <col min="15108" max="15108" width="28.42578125" style="29" customWidth="1"/>
    <col min="15109" max="15109" width="26" style="29" customWidth="1"/>
    <col min="15110" max="15110" width="18.7109375" style="29" customWidth="1"/>
    <col min="15111" max="15111" width="12.140625" style="29" customWidth="1"/>
    <col min="15112" max="15112" width="12.85546875" style="29" customWidth="1"/>
    <col min="15113" max="15113" width="10.28515625" style="29" customWidth="1"/>
    <col min="15114" max="15114" width="10.42578125" style="29" customWidth="1"/>
    <col min="15115" max="15360" width="9.140625" style="29"/>
    <col min="15361" max="15361" width="13.85546875" style="29" customWidth="1"/>
    <col min="15362" max="15362" width="9.140625" style="29"/>
    <col min="15363" max="15363" width="14.140625" style="29" customWidth="1"/>
    <col min="15364" max="15364" width="28.42578125" style="29" customWidth="1"/>
    <col min="15365" max="15365" width="26" style="29" customWidth="1"/>
    <col min="15366" max="15366" width="18.7109375" style="29" customWidth="1"/>
    <col min="15367" max="15367" width="12.140625" style="29" customWidth="1"/>
    <col min="15368" max="15368" width="12.85546875" style="29" customWidth="1"/>
    <col min="15369" max="15369" width="10.28515625" style="29" customWidth="1"/>
    <col min="15370" max="15370" width="10.42578125" style="29" customWidth="1"/>
    <col min="15371" max="15616" width="9.140625" style="29"/>
    <col min="15617" max="15617" width="13.85546875" style="29" customWidth="1"/>
    <col min="15618" max="15618" width="9.140625" style="29"/>
    <col min="15619" max="15619" width="14.140625" style="29" customWidth="1"/>
    <col min="15620" max="15620" width="28.42578125" style="29" customWidth="1"/>
    <col min="15621" max="15621" width="26" style="29" customWidth="1"/>
    <col min="15622" max="15622" width="18.7109375" style="29" customWidth="1"/>
    <col min="15623" max="15623" width="12.140625" style="29" customWidth="1"/>
    <col min="15624" max="15624" width="12.85546875" style="29" customWidth="1"/>
    <col min="15625" max="15625" width="10.28515625" style="29" customWidth="1"/>
    <col min="15626" max="15626" width="10.42578125" style="29" customWidth="1"/>
    <col min="15627" max="15872" width="9.140625" style="29"/>
    <col min="15873" max="15873" width="13.85546875" style="29" customWidth="1"/>
    <col min="15874" max="15874" width="9.140625" style="29"/>
    <col min="15875" max="15875" width="14.140625" style="29" customWidth="1"/>
    <col min="15876" max="15876" width="28.42578125" style="29" customWidth="1"/>
    <col min="15877" max="15877" width="26" style="29" customWidth="1"/>
    <col min="15878" max="15878" width="18.7109375" style="29" customWidth="1"/>
    <col min="15879" max="15879" width="12.140625" style="29" customWidth="1"/>
    <col min="15880" max="15880" width="12.85546875" style="29" customWidth="1"/>
    <col min="15881" max="15881" width="10.28515625" style="29" customWidth="1"/>
    <col min="15882" max="15882" width="10.42578125" style="29" customWidth="1"/>
    <col min="15883" max="16128" width="9.140625" style="29"/>
    <col min="16129" max="16129" width="13.85546875" style="29" customWidth="1"/>
    <col min="16130" max="16130" width="9.140625" style="29"/>
    <col min="16131" max="16131" width="14.140625" style="29" customWidth="1"/>
    <col min="16132" max="16132" width="28.42578125" style="29" customWidth="1"/>
    <col min="16133" max="16133" width="26" style="29" customWidth="1"/>
    <col min="16134" max="16134" width="18.7109375" style="29" customWidth="1"/>
    <col min="16135" max="16135" width="12.140625" style="29" customWidth="1"/>
    <col min="16136" max="16136" width="12.85546875" style="29" customWidth="1"/>
    <col min="16137" max="16137" width="10.28515625" style="29" customWidth="1"/>
    <col min="16138" max="16138" width="10.42578125" style="29" customWidth="1"/>
    <col min="16139" max="16384" width="9.140625" style="29"/>
  </cols>
  <sheetData>
    <row r="1" spans="1:10" ht="62.25" customHeight="1" x14ac:dyDescent="0.2">
      <c r="A1" s="50"/>
      <c r="B1" s="50"/>
      <c r="C1" s="50"/>
      <c r="D1" s="50"/>
      <c r="E1" s="50"/>
      <c r="F1" s="50"/>
      <c r="G1" s="50"/>
      <c r="H1" s="105" t="s">
        <v>325</v>
      </c>
      <c r="I1" s="105"/>
      <c r="J1" s="105"/>
    </row>
    <row r="2" spans="1:10" ht="15.75" x14ac:dyDescent="0.2">
      <c r="A2" s="116" t="s">
        <v>247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">
      <c r="A3" s="51">
        <v>21547000000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5.75" x14ac:dyDescent="0.2">
      <c r="A4" s="53" t="s">
        <v>240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8.75" x14ac:dyDescent="0.3">
      <c r="A5" s="54"/>
      <c r="B5" s="55"/>
      <c r="C5" s="55"/>
      <c r="D5" s="55"/>
      <c r="E5" s="56"/>
      <c r="F5" s="56"/>
      <c r="G5" s="56"/>
      <c r="H5" s="56"/>
      <c r="I5" s="56"/>
      <c r="J5" s="57" t="s">
        <v>248</v>
      </c>
    </row>
    <row r="6" spans="1:10" x14ac:dyDescent="0.2">
      <c r="A6" s="117" t="s">
        <v>241</v>
      </c>
      <c r="B6" s="117" t="s">
        <v>4</v>
      </c>
      <c r="C6" s="117" t="s">
        <v>5</v>
      </c>
      <c r="D6" s="117" t="s">
        <v>249</v>
      </c>
      <c r="E6" s="119" t="s">
        <v>250</v>
      </c>
      <c r="F6" s="119" t="s">
        <v>251</v>
      </c>
      <c r="G6" s="119" t="s">
        <v>246</v>
      </c>
      <c r="H6" s="121" t="s">
        <v>7</v>
      </c>
      <c r="I6" s="123" t="s">
        <v>14</v>
      </c>
      <c r="J6" s="124"/>
    </row>
    <row r="7" spans="1:10" ht="48" x14ac:dyDescent="0.2">
      <c r="A7" s="118"/>
      <c r="B7" s="118"/>
      <c r="C7" s="118"/>
      <c r="D7" s="118"/>
      <c r="E7" s="120"/>
      <c r="F7" s="120"/>
      <c r="G7" s="120"/>
      <c r="H7" s="122"/>
      <c r="I7" s="58" t="s">
        <v>8</v>
      </c>
      <c r="J7" s="58" t="s">
        <v>15</v>
      </c>
    </row>
    <row r="8" spans="1:10" x14ac:dyDescent="0.2">
      <c r="A8" s="59">
        <v>1</v>
      </c>
      <c r="B8" s="59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  <c r="J8" s="60">
        <v>10</v>
      </c>
    </row>
    <row r="9" spans="1:10" x14ac:dyDescent="0.2">
      <c r="A9" s="61" t="s">
        <v>17</v>
      </c>
      <c r="B9" s="62"/>
      <c r="C9" s="62"/>
      <c r="D9" s="63" t="s">
        <v>18</v>
      </c>
      <c r="E9" s="64"/>
      <c r="F9" s="64"/>
      <c r="G9" s="65">
        <f>H9+I9</f>
        <v>2652100</v>
      </c>
      <c r="H9" s="65">
        <f>H10</f>
        <v>2365600</v>
      </c>
      <c r="I9" s="65">
        <f>I10</f>
        <v>286500</v>
      </c>
      <c r="J9" s="65">
        <f>J10</f>
        <v>0</v>
      </c>
    </row>
    <row r="10" spans="1:10" x14ac:dyDescent="0.2">
      <c r="A10" s="61" t="s">
        <v>19</v>
      </c>
      <c r="B10" s="62"/>
      <c r="C10" s="62"/>
      <c r="D10" s="63" t="s">
        <v>18</v>
      </c>
      <c r="E10" s="64"/>
      <c r="F10" s="64"/>
      <c r="G10" s="65">
        <f t="shared" ref="G10:G47" si="0">H10+I10</f>
        <v>2652100</v>
      </c>
      <c r="H10" s="65">
        <f>H11+H12+H13+H14+H15+H16</f>
        <v>2365600</v>
      </c>
      <c r="I10" s="65">
        <f>I11+I12+I13+I14+I15+I16</f>
        <v>286500</v>
      </c>
      <c r="J10" s="65">
        <f>J11+J12+J13+J14+J15+J16</f>
        <v>0</v>
      </c>
    </row>
    <row r="11" spans="1:10" ht="25.5" x14ac:dyDescent="0.2">
      <c r="A11" s="66" t="s">
        <v>24</v>
      </c>
      <c r="B11" s="67" t="s">
        <v>26</v>
      </c>
      <c r="C11" s="67" t="s">
        <v>25</v>
      </c>
      <c r="D11" s="68" t="s">
        <v>27</v>
      </c>
      <c r="E11" s="107" t="s">
        <v>281</v>
      </c>
      <c r="F11" s="110" t="s">
        <v>280</v>
      </c>
      <c r="G11" s="69">
        <f t="shared" si="0"/>
        <v>303800</v>
      </c>
      <c r="H11" s="69">
        <v>303800</v>
      </c>
      <c r="I11" s="69"/>
      <c r="J11" s="69"/>
    </row>
    <row r="12" spans="1:10" ht="25.5" x14ac:dyDescent="0.2">
      <c r="A12" s="66" t="s">
        <v>32</v>
      </c>
      <c r="B12" s="67" t="s">
        <v>34</v>
      </c>
      <c r="C12" s="67" t="s">
        <v>33</v>
      </c>
      <c r="D12" s="68" t="s">
        <v>35</v>
      </c>
      <c r="E12" s="108"/>
      <c r="F12" s="111"/>
      <c r="G12" s="69">
        <f t="shared" si="0"/>
        <v>43500</v>
      </c>
      <c r="H12" s="69">
        <v>43500</v>
      </c>
      <c r="I12" s="69"/>
      <c r="J12" s="69"/>
    </row>
    <row r="13" spans="1:10" ht="25.5" x14ac:dyDescent="0.2">
      <c r="A13" s="66" t="s">
        <v>40</v>
      </c>
      <c r="B13" s="67" t="s">
        <v>42</v>
      </c>
      <c r="C13" s="67" t="s">
        <v>41</v>
      </c>
      <c r="D13" s="68" t="s">
        <v>253</v>
      </c>
      <c r="E13" s="108"/>
      <c r="F13" s="111"/>
      <c r="G13" s="69">
        <f t="shared" si="0"/>
        <v>193500</v>
      </c>
      <c r="H13" s="69">
        <v>193500</v>
      </c>
      <c r="I13" s="69"/>
      <c r="J13" s="69"/>
    </row>
    <row r="14" spans="1:10" ht="25.5" x14ac:dyDescent="0.2">
      <c r="A14" s="66" t="s">
        <v>47</v>
      </c>
      <c r="B14" s="67" t="s">
        <v>48</v>
      </c>
      <c r="C14" s="67" t="s">
        <v>41</v>
      </c>
      <c r="D14" s="68" t="s">
        <v>49</v>
      </c>
      <c r="E14" s="109"/>
      <c r="F14" s="112"/>
      <c r="G14" s="69">
        <f t="shared" si="0"/>
        <v>234400</v>
      </c>
      <c r="H14" s="69">
        <v>234400</v>
      </c>
      <c r="I14" s="69"/>
      <c r="J14" s="69"/>
    </row>
    <row r="15" spans="1:10" ht="38.25" x14ac:dyDescent="0.2">
      <c r="A15" s="66" t="s">
        <v>44</v>
      </c>
      <c r="B15" s="67" t="s">
        <v>45</v>
      </c>
      <c r="C15" s="67" t="s">
        <v>41</v>
      </c>
      <c r="D15" s="68" t="s">
        <v>46</v>
      </c>
      <c r="E15" s="70" t="s">
        <v>254</v>
      </c>
      <c r="F15" s="71" t="s">
        <v>291</v>
      </c>
      <c r="G15" s="69">
        <f t="shared" si="0"/>
        <v>1853900</v>
      </c>
      <c r="H15" s="69">
        <v>1590400</v>
      </c>
      <c r="I15" s="69">
        <v>263500</v>
      </c>
      <c r="J15" s="69"/>
    </row>
    <row r="16" spans="1:10" ht="51" x14ac:dyDescent="0.2">
      <c r="A16" s="66" t="s">
        <v>50</v>
      </c>
      <c r="B16" s="67" t="s">
        <v>52</v>
      </c>
      <c r="C16" s="67" t="s">
        <v>51</v>
      </c>
      <c r="D16" s="68" t="s">
        <v>53</v>
      </c>
      <c r="E16" s="70" t="s">
        <v>255</v>
      </c>
      <c r="F16" s="71" t="s">
        <v>292</v>
      </c>
      <c r="G16" s="69">
        <f t="shared" si="0"/>
        <v>23000</v>
      </c>
      <c r="H16" s="69"/>
      <c r="I16" s="69">
        <v>23000</v>
      </c>
      <c r="J16" s="69"/>
    </row>
    <row r="17" spans="1:10" ht="25.5" x14ac:dyDescent="0.2">
      <c r="A17" s="61" t="s">
        <v>54</v>
      </c>
      <c r="B17" s="62"/>
      <c r="C17" s="72"/>
      <c r="D17" s="38" t="s">
        <v>242</v>
      </c>
      <c r="E17" s="47"/>
      <c r="F17" s="47"/>
      <c r="G17" s="41">
        <f t="shared" si="0"/>
        <v>12452500</v>
      </c>
      <c r="H17" s="65">
        <f>H18</f>
        <v>12452500</v>
      </c>
      <c r="I17" s="65">
        <f>I18</f>
        <v>0</v>
      </c>
      <c r="J17" s="65">
        <f>J18</f>
        <v>0</v>
      </c>
    </row>
    <row r="18" spans="1:10" ht="25.5" x14ac:dyDescent="0.2">
      <c r="A18" s="61" t="s">
        <v>55</v>
      </c>
      <c r="B18" s="62"/>
      <c r="C18" s="72"/>
      <c r="D18" s="38" t="s">
        <v>242</v>
      </c>
      <c r="E18" s="47"/>
      <c r="F18" s="47"/>
      <c r="G18" s="41">
        <f>H18+I18</f>
        <v>12452500</v>
      </c>
      <c r="H18" s="65">
        <f>SUM(H19:H39)</f>
        <v>12452500</v>
      </c>
      <c r="I18" s="65">
        <f>SUM(I19:I39)</f>
        <v>0</v>
      </c>
      <c r="J18" s="65">
        <f>SUM(J19:J39)</f>
        <v>0</v>
      </c>
    </row>
    <row r="19" spans="1:10" ht="38.25" x14ac:dyDescent="0.2">
      <c r="A19" s="43" t="s">
        <v>68</v>
      </c>
      <c r="B19" s="43" t="s">
        <v>70</v>
      </c>
      <c r="C19" s="43" t="s">
        <v>69</v>
      </c>
      <c r="D19" s="73" t="s">
        <v>256</v>
      </c>
      <c r="E19" s="113" t="s">
        <v>257</v>
      </c>
      <c r="F19" s="125" t="s">
        <v>282</v>
      </c>
      <c r="G19" s="69">
        <f t="shared" si="0"/>
        <v>26500</v>
      </c>
      <c r="H19" s="74">
        <v>26500</v>
      </c>
      <c r="I19" s="74"/>
      <c r="J19" s="74"/>
    </row>
    <row r="20" spans="1:10" x14ac:dyDescent="0.2">
      <c r="A20" s="42" t="s">
        <v>79</v>
      </c>
      <c r="B20" s="43" t="s">
        <v>80</v>
      </c>
      <c r="C20" s="42" t="s">
        <v>76</v>
      </c>
      <c r="D20" s="75" t="s">
        <v>81</v>
      </c>
      <c r="E20" s="114"/>
      <c r="F20" s="111"/>
      <c r="G20" s="69">
        <f t="shared" si="0"/>
        <v>123500</v>
      </c>
      <c r="H20" s="74">
        <v>123500</v>
      </c>
      <c r="I20" s="74"/>
      <c r="J20" s="74"/>
    </row>
    <row r="21" spans="1:10" ht="38.25" x14ac:dyDescent="0.2">
      <c r="A21" s="42" t="s">
        <v>175</v>
      </c>
      <c r="B21" s="43" t="s">
        <v>176</v>
      </c>
      <c r="C21" s="42" t="s">
        <v>169</v>
      </c>
      <c r="D21" s="75" t="s">
        <v>177</v>
      </c>
      <c r="E21" s="115"/>
      <c r="F21" s="112"/>
      <c r="G21" s="69">
        <f t="shared" si="0"/>
        <v>27000</v>
      </c>
      <c r="H21" s="74">
        <v>27000</v>
      </c>
      <c r="I21" s="74"/>
      <c r="J21" s="74"/>
    </row>
    <row r="22" spans="1:10" ht="45.75" customHeight="1" x14ac:dyDescent="0.2">
      <c r="A22" s="42" t="s">
        <v>91</v>
      </c>
      <c r="B22" s="43" t="s">
        <v>93</v>
      </c>
      <c r="C22" s="42" t="s">
        <v>92</v>
      </c>
      <c r="D22" s="75" t="s">
        <v>94</v>
      </c>
      <c r="E22" s="126" t="s">
        <v>258</v>
      </c>
      <c r="F22" s="125" t="s">
        <v>283</v>
      </c>
      <c r="G22" s="69">
        <f t="shared" si="0"/>
        <v>4738700</v>
      </c>
      <c r="H22" s="74">
        <v>4738700</v>
      </c>
      <c r="I22" s="74"/>
      <c r="J22" s="74"/>
    </row>
    <row r="23" spans="1:10" ht="40.5" customHeight="1" x14ac:dyDescent="0.2">
      <c r="A23" s="43" t="s">
        <v>103</v>
      </c>
      <c r="B23" s="43" t="s">
        <v>104</v>
      </c>
      <c r="C23" s="43" t="s">
        <v>100</v>
      </c>
      <c r="D23" s="75" t="s">
        <v>105</v>
      </c>
      <c r="E23" s="127"/>
      <c r="F23" s="112"/>
      <c r="G23" s="69">
        <f t="shared" si="0"/>
        <v>10000</v>
      </c>
      <c r="H23" s="74">
        <v>10000</v>
      </c>
      <c r="I23" s="74"/>
      <c r="J23" s="74"/>
    </row>
    <row r="24" spans="1:10" ht="39" customHeight="1" x14ac:dyDescent="0.2">
      <c r="A24" s="42" t="s">
        <v>95</v>
      </c>
      <c r="B24" s="43" t="s">
        <v>97</v>
      </c>
      <c r="C24" s="43" t="s">
        <v>96</v>
      </c>
      <c r="D24" s="76" t="s">
        <v>98</v>
      </c>
      <c r="E24" s="126" t="s">
        <v>259</v>
      </c>
      <c r="F24" s="133" t="s">
        <v>284</v>
      </c>
      <c r="G24" s="69">
        <f t="shared" si="0"/>
        <v>3827800</v>
      </c>
      <c r="H24" s="74">
        <v>3827800</v>
      </c>
      <c r="I24" s="74"/>
      <c r="J24" s="74"/>
    </row>
    <row r="25" spans="1:10" ht="30" customHeight="1" x14ac:dyDescent="0.2">
      <c r="A25" s="43" t="s">
        <v>99</v>
      </c>
      <c r="B25" s="43" t="s">
        <v>101</v>
      </c>
      <c r="C25" s="43" t="s">
        <v>100</v>
      </c>
      <c r="D25" s="77" t="s">
        <v>260</v>
      </c>
      <c r="E25" s="127"/>
      <c r="F25" s="133"/>
      <c r="G25" s="69">
        <f t="shared" si="0"/>
        <v>120000</v>
      </c>
      <c r="H25" s="74">
        <v>120000</v>
      </c>
      <c r="I25" s="74"/>
      <c r="J25" s="74"/>
    </row>
    <row r="26" spans="1:10" ht="33.75" customHeight="1" x14ac:dyDescent="0.2">
      <c r="A26" s="78" t="s">
        <v>109</v>
      </c>
      <c r="B26" s="78" t="s">
        <v>110</v>
      </c>
      <c r="C26" s="78" t="s">
        <v>100</v>
      </c>
      <c r="D26" s="77" t="s">
        <v>111</v>
      </c>
      <c r="E26" s="79" t="s">
        <v>261</v>
      </c>
      <c r="F26" s="93" t="s">
        <v>285</v>
      </c>
      <c r="G26" s="69">
        <f t="shared" si="0"/>
        <v>410000</v>
      </c>
      <c r="H26" s="74">
        <v>410000</v>
      </c>
      <c r="I26" s="74"/>
      <c r="J26" s="74"/>
    </row>
    <row r="27" spans="1:10" ht="25.5" x14ac:dyDescent="0.2">
      <c r="A27" s="42" t="s">
        <v>262</v>
      </c>
      <c r="B27" s="43" t="s">
        <v>113</v>
      </c>
      <c r="C27" s="43" t="s">
        <v>263</v>
      </c>
      <c r="D27" s="80" t="s">
        <v>264</v>
      </c>
      <c r="E27" s="126" t="s">
        <v>265</v>
      </c>
      <c r="F27" s="133" t="s">
        <v>286</v>
      </c>
      <c r="G27" s="69">
        <f t="shared" si="0"/>
        <v>419000</v>
      </c>
      <c r="H27" s="74">
        <v>419000</v>
      </c>
      <c r="I27" s="74"/>
      <c r="J27" s="74"/>
    </row>
    <row r="28" spans="1:10" ht="25.5" x14ac:dyDescent="0.2">
      <c r="A28" s="43" t="s">
        <v>115</v>
      </c>
      <c r="B28" s="43" t="s">
        <v>116</v>
      </c>
      <c r="C28" s="43" t="s">
        <v>70</v>
      </c>
      <c r="D28" s="81" t="s">
        <v>266</v>
      </c>
      <c r="E28" s="126"/>
      <c r="F28" s="135"/>
      <c r="G28" s="82">
        <f t="shared" si="0"/>
        <v>17000</v>
      </c>
      <c r="H28" s="83">
        <v>17000</v>
      </c>
      <c r="I28" s="83"/>
      <c r="J28" s="83"/>
    </row>
    <row r="29" spans="1:10" ht="38.25" x14ac:dyDescent="0.2">
      <c r="A29" s="43" t="s">
        <v>118</v>
      </c>
      <c r="B29" s="43" t="s">
        <v>119</v>
      </c>
      <c r="C29" s="43" t="s">
        <v>70</v>
      </c>
      <c r="D29" s="84" t="s">
        <v>120</v>
      </c>
      <c r="E29" s="126"/>
      <c r="F29" s="135"/>
      <c r="G29" s="69">
        <f t="shared" si="0"/>
        <v>200000</v>
      </c>
      <c r="H29" s="74">
        <v>200000</v>
      </c>
      <c r="I29" s="74"/>
      <c r="J29" s="74"/>
    </row>
    <row r="30" spans="1:10" ht="76.5" x14ac:dyDescent="0.2">
      <c r="A30" s="43" t="s">
        <v>142</v>
      </c>
      <c r="B30" s="43" t="s">
        <v>144</v>
      </c>
      <c r="C30" s="43" t="s">
        <v>125</v>
      </c>
      <c r="D30" s="85" t="s">
        <v>267</v>
      </c>
      <c r="E30" s="134"/>
      <c r="F30" s="135"/>
      <c r="G30" s="86">
        <f t="shared" si="0"/>
        <v>60000</v>
      </c>
      <c r="H30" s="87">
        <v>60000</v>
      </c>
      <c r="I30" s="87"/>
      <c r="J30" s="87"/>
    </row>
    <row r="31" spans="1:10" ht="25.5" x14ac:dyDescent="0.2">
      <c r="A31" s="43" t="s">
        <v>146</v>
      </c>
      <c r="B31" s="43" t="s">
        <v>147</v>
      </c>
      <c r="C31" s="43" t="s">
        <v>125</v>
      </c>
      <c r="D31" s="85" t="s">
        <v>148</v>
      </c>
      <c r="E31" s="134"/>
      <c r="F31" s="135"/>
      <c r="G31" s="69">
        <f t="shared" si="0"/>
        <v>76400</v>
      </c>
      <c r="H31" s="74">
        <v>76400</v>
      </c>
      <c r="I31" s="74"/>
      <c r="J31" s="74"/>
    </row>
    <row r="32" spans="1:10" ht="51" x14ac:dyDescent="0.2">
      <c r="A32" s="43" t="s">
        <v>149</v>
      </c>
      <c r="B32" s="43" t="s">
        <v>150</v>
      </c>
      <c r="C32" s="43" t="s">
        <v>125</v>
      </c>
      <c r="D32" s="88" t="s">
        <v>268</v>
      </c>
      <c r="E32" s="134"/>
      <c r="F32" s="135"/>
      <c r="G32" s="69">
        <f t="shared" si="0"/>
        <v>166600</v>
      </c>
      <c r="H32" s="74">
        <v>166600</v>
      </c>
      <c r="I32" s="74"/>
      <c r="J32" s="74"/>
    </row>
    <row r="33" spans="1:10" ht="25.5" x14ac:dyDescent="0.2">
      <c r="A33" s="43" t="s">
        <v>152</v>
      </c>
      <c r="B33" s="43" t="s">
        <v>154</v>
      </c>
      <c r="C33" s="43" t="s">
        <v>153</v>
      </c>
      <c r="D33" s="88" t="s">
        <v>155</v>
      </c>
      <c r="E33" s="134"/>
      <c r="F33" s="135"/>
      <c r="G33" s="69">
        <f t="shared" si="0"/>
        <v>415000</v>
      </c>
      <c r="H33" s="74">
        <v>415000</v>
      </c>
      <c r="I33" s="74"/>
      <c r="J33" s="74"/>
    </row>
    <row r="34" spans="1:10" ht="33.75" customHeight="1" x14ac:dyDescent="0.2">
      <c r="A34" s="43" t="s">
        <v>136</v>
      </c>
      <c r="B34" s="43" t="s">
        <v>137</v>
      </c>
      <c r="C34" s="43" t="s">
        <v>133</v>
      </c>
      <c r="D34" s="89" t="s">
        <v>269</v>
      </c>
      <c r="E34" s="70" t="s">
        <v>270</v>
      </c>
      <c r="F34" s="85" t="s">
        <v>287</v>
      </c>
      <c r="G34" s="69">
        <f t="shared" si="0"/>
        <v>81000</v>
      </c>
      <c r="H34" s="74">
        <v>81000</v>
      </c>
      <c r="I34" s="74"/>
      <c r="J34" s="74"/>
    </row>
    <row r="35" spans="1:10" ht="33.75" customHeight="1" x14ac:dyDescent="0.2">
      <c r="A35" s="43" t="s">
        <v>164</v>
      </c>
      <c r="B35" s="43" t="s">
        <v>166</v>
      </c>
      <c r="C35" s="43" t="s">
        <v>165</v>
      </c>
      <c r="D35" s="85" t="s">
        <v>167</v>
      </c>
      <c r="E35" s="85" t="s">
        <v>252</v>
      </c>
      <c r="F35" s="85" t="s">
        <v>280</v>
      </c>
      <c r="G35" s="69">
        <f t="shared" si="0"/>
        <v>168300</v>
      </c>
      <c r="H35" s="74">
        <v>168300</v>
      </c>
      <c r="I35" s="74"/>
      <c r="J35" s="74"/>
    </row>
    <row r="36" spans="1:10" ht="38.25" x14ac:dyDescent="0.2">
      <c r="A36" s="42" t="s">
        <v>168</v>
      </c>
      <c r="B36" s="43" t="s">
        <v>170</v>
      </c>
      <c r="C36" s="42" t="s">
        <v>169</v>
      </c>
      <c r="D36" s="76" t="s">
        <v>171</v>
      </c>
      <c r="E36" s="133" t="s">
        <v>271</v>
      </c>
      <c r="F36" s="135" t="s">
        <v>288</v>
      </c>
      <c r="G36" s="86">
        <f t="shared" si="0"/>
        <v>40000</v>
      </c>
      <c r="H36" s="87">
        <v>40000</v>
      </c>
      <c r="I36" s="74"/>
      <c r="J36" s="74"/>
    </row>
    <row r="37" spans="1:10" ht="38.25" x14ac:dyDescent="0.2">
      <c r="A37" s="42" t="s">
        <v>172</v>
      </c>
      <c r="B37" s="43" t="s">
        <v>173</v>
      </c>
      <c r="C37" s="42" t="s">
        <v>169</v>
      </c>
      <c r="D37" s="76" t="s">
        <v>174</v>
      </c>
      <c r="E37" s="133"/>
      <c r="F37" s="135"/>
      <c r="G37" s="86">
        <f t="shared" si="0"/>
        <v>8000</v>
      </c>
      <c r="H37" s="87">
        <v>8000</v>
      </c>
      <c r="I37" s="74"/>
      <c r="J37" s="74"/>
    </row>
    <row r="38" spans="1:10" ht="25.5" x14ac:dyDescent="0.2">
      <c r="A38" s="42" t="s">
        <v>178</v>
      </c>
      <c r="B38" s="43" t="s">
        <v>179</v>
      </c>
      <c r="C38" s="42" t="s">
        <v>169</v>
      </c>
      <c r="D38" s="76" t="s">
        <v>180</v>
      </c>
      <c r="E38" s="133"/>
      <c r="F38" s="135"/>
      <c r="G38" s="86">
        <f t="shared" si="0"/>
        <v>1155200</v>
      </c>
      <c r="H38" s="87">
        <v>1155200</v>
      </c>
      <c r="I38" s="74"/>
      <c r="J38" s="74"/>
    </row>
    <row r="39" spans="1:10" ht="51" x14ac:dyDescent="0.2">
      <c r="A39" s="43" t="s">
        <v>181</v>
      </c>
      <c r="B39" s="43" t="s">
        <v>182</v>
      </c>
      <c r="C39" s="43" t="s">
        <v>169</v>
      </c>
      <c r="D39" s="76" t="s">
        <v>272</v>
      </c>
      <c r="E39" s="133"/>
      <c r="F39" s="135"/>
      <c r="G39" s="86">
        <f t="shared" si="0"/>
        <v>362500</v>
      </c>
      <c r="H39" s="74">
        <v>362500</v>
      </c>
      <c r="I39" s="74"/>
      <c r="J39" s="74"/>
    </row>
    <row r="40" spans="1:10" ht="51" x14ac:dyDescent="0.2">
      <c r="A40" s="62" t="s">
        <v>195</v>
      </c>
      <c r="B40" s="62"/>
      <c r="C40" s="72"/>
      <c r="D40" s="91" t="s">
        <v>232</v>
      </c>
      <c r="E40" s="90"/>
      <c r="F40" s="85"/>
      <c r="G40" s="65">
        <f t="shared" si="0"/>
        <v>8594300</v>
      </c>
      <c r="H40" s="92">
        <f>H41</f>
        <v>8082500</v>
      </c>
      <c r="I40" s="92">
        <f>I41</f>
        <v>511800</v>
      </c>
      <c r="J40" s="92">
        <f>J41</f>
        <v>385800</v>
      </c>
    </row>
    <row r="41" spans="1:10" ht="51" x14ac:dyDescent="0.2">
      <c r="A41" s="62" t="s">
        <v>196</v>
      </c>
      <c r="B41" s="62"/>
      <c r="C41" s="72"/>
      <c r="D41" s="91" t="s">
        <v>232</v>
      </c>
      <c r="E41" s="90"/>
      <c r="F41" s="85"/>
      <c r="G41" s="65">
        <f t="shared" si="0"/>
        <v>8594300</v>
      </c>
      <c r="H41" s="92">
        <f>H42+H43+H44+H45+H47+H46</f>
        <v>8082500</v>
      </c>
      <c r="I41" s="92">
        <f>I42+I43+I44+I45+I47+I46</f>
        <v>511800</v>
      </c>
      <c r="J41" s="92">
        <f>J42+J43+J44+J45+J47+J46</f>
        <v>385800</v>
      </c>
    </row>
    <row r="42" spans="1:10" ht="25.5" x14ac:dyDescent="0.2">
      <c r="A42" s="72" t="s">
        <v>198</v>
      </c>
      <c r="B42" s="67" t="s">
        <v>200</v>
      </c>
      <c r="C42" s="67" t="s">
        <v>199</v>
      </c>
      <c r="D42" s="85" t="s">
        <v>201</v>
      </c>
      <c r="E42" s="125" t="s">
        <v>273</v>
      </c>
      <c r="F42" s="130" t="s">
        <v>289</v>
      </c>
      <c r="G42" s="69">
        <f t="shared" si="0"/>
        <v>1770500</v>
      </c>
      <c r="H42" s="74">
        <v>1770500</v>
      </c>
      <c r="I42" s="74"/>
      <c r="J42" s="74"/>
    </row>
    <row r="43" spans="1:10" ht="25.5" x14ac:dyDescent="0.2">
      <c r="A43" s="66" t="s">
        <v>202</v>
      </c>
      <c r="B43" s="72" t="s">
        <v>203</v>
      </c>
      <c r="C43" s="72" t="s">
        <v>199</v>
      </c>
      <c r="D43" s="85" t="s">
        <v>274</v>
      </c>
      <c r="E43" s="128"/>
      <c r="F43" s="131"/>
      <c r="G43" s="69">
        <f t="shared" si="0"/>
        <v>6098000</v>
      </c>
      <c r="H43" s="74">
        <v>5972000</v>
      </c>
      <c r="I43" s="74">
        <v>126000</v>
      </c>
      <c r="J43" s="74"/>
    </row>
    <row r="44" spans="1:10" ht="38.25" x14ac:dyDescent="0.2">
      <c r="A44" s="66" t="s">
        <v>209</v>
      </c>
      <c r="B44" s="72" t="s">
        <v>211</v>
      </c>
      <c r="C44" s="72" t="s">
        <v>210</v>
      </c>
      <c r="D44" s="85" t="s">
        <v>275</v>
      </c>
      <c r="E44" s="128"/>
      <c r="F44" s="131"/>
      <c r="G44" s="69">
        <f t="shared" si="0"/>
        <v>100000</v>
      </c>
      <c r="H44" s="74">
        <v>100000</v>
      </c>
      <c r="I44" s="74"/>
      <c r="J44" s="74"/>
    </row>
    <row r="45" spans="1:10" ht="25.5" x14ac:dyDescent="0.2">
      <c r="A45" s="42" t="s">
        <v>213</v>
      </c>
      <c r="B45" s="43" t="s">
        <v>214</v>
      </c>
      <c r="C45" s="43" t="s">
        <v>192</v>
      </c>
      <c r="D45" s="85" t="s">
        <v>276</v>
      </c>
      <c r="E45" s="129"/>
      <c r="F45" s="132"/>
      <c r="G45" s="69">
        <f t="shared" si="0"/>
        <v>385800</v>
      </c>
      <c r="H45" s="74"/>
      <c r="I45" s="74">
        <v>385800</v>
      </c>
      <c r="J45" s="74">
        <v>385800</v>
      </c>
    </row>
    <row r="46" spans="1:10" ht="25.5" x14ac:dyDescent="0.2">
      <c r="A46" s="42" t="s">
        <v>205</v>
      </c>
      <c r="B46" s="43" t="s">
        <v>207</v>
      </c>
      <c r="C46" s="43" t="s">
        <v>206</v>
      </c>
      <c r="D46" s="85" t="s">
        <v>208</v>
      </c>
      <c r="E46" s="85" t="s">
        <v>252</v>
      </c>
      <c r="F46" s="96" t="s">
        <v>280</v>
      </c>
      <c r="G46" s="69">
        <f t="shared" si="0"/>
        <v>140000</v>
      </c>
      <c r="H46" s="74">
        <v>140000</v>
      </c>
      <c r="I46" s="74"/>
      <c r="J46" s="74"/>
    </row>
    <row r="47" spans="1:10" ht="76.5" x14ac:dyDescent="0.2">
      <c r="A47" s="66" t="s">
        <v>216</v>
      </c>
      <c r="B47" s="72" t="s">
        <v>217</v>
      </c>
      <c r="C47" s="72" t="s">
        <v>37</v>
      </c>
      <c r="D47" s="93" t="s">
        <v>218</v>
      </c>
      <c r="E47" s="85" t="s">
        <v>277</v>
      </c>
      <c r="F47" s="85" t="s">
        <v>290</v>
      </c>
      <c r="G47" s="69">
        <f t="shared" si="0"/>
        <v>100000</v>
      </c>
      <c r="H47" s="74">
        <v>100000</v>
      </c>
      <c r="I47" s="74"/>
      <c r="J47" s="74"/>
    </row>
    <row r="48" spans="1:10" x14ac:dyDescent="0.2">
      <c r="A48" s="72"/>
      <c r="B48" s="72"/>
      <c r="C48" s="94"/>
      <c r="D48" s="91" t="s">
        <v>226</v>
      </c>
      <c r="E48" s="90"/>
      <c r="F48" s="90"/>
      <c r="G48" s="65">
        <f>G9+G17+G40</f>
        <v>23698900</v>
      </c>
      <c r="H48" s="65">
        <f>H9+H17+H40</f>
        <v>22900600</v>
      </c>
      <c r="I48" s="65">
        <f>I9+I17+I40</f>
        <v>798300</v>
      </c>
      <c r="J48" s="65">
        <f>J9+J17+J40</f>
        <v>385800</v>
      </c>
    </row>
    <row r="49" spans="1:10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x14ac:dyDescent="0.2">
      <c r="B50" s="29" t="s">
        <v>320</v>
      </c>
      <c r="F50" s="29" t="s">
        <v>321</v>
      </c>
    </row>
    <row r="51" spans="1:10" x14ac:dyDescent="0.2">
      <c r="B51" s="29" t="s">
        <v>227</v>
      </c>
      <c r="F51" s="29" t="s">
        <v>228</v>
      </c>
    </row>
  </sheetData>
  <mergeCells count="25">
    <mergeCell ref="E22:E23"/>
    <mergeCell ref="F22:F23"/>
    <mergeCell ref="E42:E45"/>
    <mergeCell ref="F42:F45"/>
    <mergeCell ref="E24:E25"/>
    <mergeCell ref="F24:F25"/>
    <mergeCell ref="E27:E33"/>
    <mergeCell ref="F27:F33"/>
    <mergeCell ref="E36:E39"/>
    <mergeCell ref="F36:F39"/>
    <mergeCell ref="E11:E14"/>
    <mergeCell ref="F11:F14"/>
    <mergeCell ref="E19:E21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19:F21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rowBreaks count="2" manualBreakCount="2">
    <brk id="21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дод 3</vt:lpstr>
      <vt:lpstr>дод 4</vt:lpstr>
      <vt:lpstr>дод.6 </vt:lpstr>
      <vt:lpstr>дод.7</vt:lpstr>
      <vt:lpstr>'дод 3'!Заголовки_для_печати</vt:lpstr>
      <vt:lpstr>дод.7!Заголовки_для_печати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2021-01-25T07:32:48Z</cp:lastPrinted>
  <dcterms:created xsi:type="dcterms:W3CDTF">2020-12-23T13:35:01Z</dcterms:created>
  <dcterms:modified xsi:type="dcterms:W3CDTF">2021-01-25T07:32:52Z</dcterms:modified>
</cp:coreProperties>
</file>