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2" sheetId="2" r:id="rId1"/>
    <sheet name="Лист3" sheetId="3" r:id="rId2"/>
  </sheets>
  <calcPr calcId="162913"/>
</workbook>
</file>

<file path=xl/calcChain.xml><?xml version="1.0" encoding="utf-8"?>
<calcChain xmlns="http://schemas.openxmlformats.org/spreadsheetml/2006/main">
  <c r="C12" i="2" l="1"/>
  <c r="B12" i="2" l="1"/>
  <c r="C19" i="3" l="1"/>
  <c r="B19" i="3"/>
  <c r="B14" i="3" l="1"/>
  <c r="C14" i="3" l="1"/>
  <c r="C16" i="3" s="1"/>
  <c r="D12" i="2" l="1"/>
  <c r="D13" i="3"/>
  <c r="E13" i="3" l="1"/>
  <c r="B19" i="2" l="1"/>
  <c r="C14" i="2" l="1"/>
  <c r="E18" i="3"/>
  <c r="E19" i="3" s="1"/>
  <c r="D18" i="3"/>
  <c r="D19" i="3" s="1"/>
  <c r="B16" i="3"/>
  <c r="E11" i="3"/>
  <c r="D11" i="3"/>
  <c r="C20" i="3" l="1"/>
  <c r="E16" i="3"/>
  <c r="D16" i="3"/>
  <c r="D14" i="3"/>
  <c r="E14" i="3"/>
  <c r="C19" i="2" l="1"/>
  <c r="E18" i="2"/>
  <c r="E17" i="2"/>
  <c r="D17" i="2"/>
  <c r="E11" i="2"/>
  <c r="E12" i="2" s="1"/>
  <c r="D11" i="2"/>
  <c r="C20" i="2" l="1"/>
  <c r="D19" i="2"/>
  <c r="E19" i="2"/>
</calcChain>
</file>

<file path=xl/sharedStrings.xml><?xml version="1.0" encoding="utf-8"?>
<sst xmlns="http://schemas.openxmlformats.org/spreadsheetml/2006/main" count="53" uniqueCount="37">
  <si>
    <t>Найменування</t>
  </si>
  <si>
    <t xml:space="preserve">Уточнений план </t>
  </si>
  <si>
    <t>Виконано (касові видатки)</t>
  </si>
  <si>
    <t>% виконання до плану</t>
  </si>
  <si>
    <t>Відхилення (+,-)</t>
  </si>
  <si>
    <t>ДОХОДИ</t>
  </si>
  <si>
    <t xml:space="preserve">ВСЬОГО ДОХОДІВ </t>
  </si>
  <si>
    <t>х</t>
  </si>
  <si>
    <t xml:space="preserve">ВСЬОГО ДОХОДІВ  з урахуванням залишку </t>
  </si>
  <si>
    <t>ВИДАТКИ</t>
  </si>
  <si>
    <t>Видатки сільського бюджету</t>
  </si>
  <si>
    <t xml:space="preserve">РАЗОМ </t>
  </si>
  <si>
    <t xml:space="preserve">    </t>
  </si>
  <si>
    <t xml:space="preserve">Найменування </t>
  </si>
  <si>
    <t>Уточнений план на рік</t>
  </si>
  <si>
    <t>Спеціальний фонд</t>
  </si>
  <si>
    <t>Власні надходження бюджетних установ і організацій</t>
  </si>
  <si>
    <t>Всього спеціальний фонд доходів</t>
  </si>
  <si>
    <t>Х</t>
  </si>
  <si>
    <t>Видатки бюджетних установ (за рахунок власних надходжень)</t>
  </si>
  <si>
    <t>Видатки за рахунок фонду самооподаткування</t>
  </si>
  <si>
    <t>Видатки спеціального фонду, всього</t>
  </si>
  <si>
    <t>Інші субвенції</t>
  </si>
  <si>
    <t>Загальний фонд доходів (власні та закріплені доходи)</t>
  </si>
  <si>
    <t>Залишки коштів на 01.01.2020 року</t>
  </si>
  <si>
    <t>Інші надходження</t>
  </si>
  <si>
    <t>Залишок на 01.01.21 р.</t>
  </si>
  <si>
    <t>Залишки коштів на 01.01.2021 року</t>
  </si>
  <si>
    <t>Звіт про виконання спеціального фонду                                                                       Горностаївського сільського бюджету  за   2020 рік</t>
  </si>
  <si>
    <t>Додаток 2</t>
  </si>
  <si>
    <t>до рішення сесії селищної ради</t>
  </si>
  <si>
    <t>Додаток 1</t>
  </si>
  <si>
    <t>Cекретар селищної ради                                                                           Ігор КРИВОНОГОВ</t>
  </si>
  <si>
    <t>(грн)</t>
  </si>
  <si>
    <t>Залишок на 01.01.20 р.</t>
  </si>
  <si>
    <t>Узагальнені показники виконання Горностаївського  сільського бюджету за   2020 рік</t>
  </si>
  <si>
    <t>від 11.01.2021 р. № 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</si>
</sst>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name val="Arial Cyr"/>
      <charset val="204"/>
    </font>
    <font>
      <b/>
      <sz val="12"/>
      <name val="Arial Cyr"/>
      <charset val="204"/>
    </font>
    <font>
      <sz val="12"/>
      <color indexed="8"/>
      <name val="Arial Cyr"/>
      <charset val="204"/>
    </font>
    <font>
      <b/>
      <sz val="12"/>
      <color indexed="8"/>
      <name val="Arial Cyr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 applyAlignment="1">
      <alignment wrapText="1"/>
    </xf>
    <xf numFmtId="164" fontId="1" fillId="0" borderId="0" xfId="0" applyNumberFormat="1" applyFont="1"/>
    <xf numFmtId="164" fontId="1" fillId="0" borderId="0" xfId="0" applyNumberFormat="1" applyFont="1" applyAlignment="1">
      <alignment vertical="center" wrapText="1"/>
    </xf>
    <xf numFmtId="164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3" fillId="2" borderId="7" xfId="0" applyNumberFormat="1" applyFont="1" applyFill="1" applyBorder="1" applyAlignment="1">
      <alignment vertical="center" wrapText="1"/>
    </xf>
    <xf numFmtId="2" fontId="3" fillId="2" borderId="8" xfId="0" applyNumberFormat="1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vertical="center" wrapText="1"/>
    </xf>
    <xf numFmtId="2" fontId="3" fillId="2" borderId="11" xfId="0" applyNumberFormat="1" applyFont="1" applyFill="1" applyBorder="1" applyAlignment="1">
      <alignment horizontal="center" vertical="center" wrapText="1"/>
    </xf>
    <xf numFmtId="2" fontId="3" fillId="2" borderId="12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3" fillId="2" borderId="14" xfId="0" applyNumberFormat="1" applyFont="1" applyFill="1" applyBorder="1" applyAlignment="1">
      <alignment vertical="center" wrapText="1"/>
    </xf>
    <xf numFmtId="164" fontId="4" fillId="2" borderId="15" xfId="0" applyNumberFormat="1" applyFont="1" applyFill="1" applyBorder="1" applyAlignment="1">
      <alignment vertical="center" wrapText="1"/>
    </xf>
    <xf numFmtId="2" fontId="4" fillId="2" borderId="16" xfId="0" applyNumberFormat="1" applyFont="1" applyFill="1" applyBorder="1" applyAlignment="1">
      <alignment horizontal="center" vertical="center"/>
    </xf>
    <xf numFmtId="2" fontId="4" fillId="2" borderId="17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vertical="center" wrapText="1"/>
    </xf>
    <xf numFmtId="164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164" fontId="4" fillId="2" borderId="18" xfId="0" applyNumberFormat="1" applyFont="1" applyFill="1" applyBorder="1" applyAlignment="1">
      <alignment vertical="center" wrapText="1"/>
    </xf>
    <xf numFmtId="2" fontId="4" fillId="2" borderId="19" xfId="0" applyNumberFormat="1" applyFont="1" applyFill="1" applyBorder="1" applyAlignment="1">
      <alignment horizontal="center" vertical="center"/>
    </xf>
    <xf numFmtId="2" fontId="4" fillId="2" borderId="20" xfId="0" applyNumberFormat="1" applyFont="1" applyFill="1" applyBorder="1" applyAlignment="1">
      <alignment horizontal="center" vertical="center"/>
    </xf>
    <xf numFmtId="164" fontId="4" fillId="2" borderId="14" xfId="0" applyNumberFormat="1" applyFont="1" applyFill="1" applyBorder="1" applyAlignment="1">
      <alignment vertical="center" wrapText="1"/>
    </xf>
    <xf numFmtId="2" fontId="4" fillId="2" borderId="12" xfId="0" applyNumberFormat="1" applyFont="1" applyFill="1" applyBorder="1" applyAlignment="1">
      <alignment horizontal="center" vertical="center"/>
    </xf>
    <xf numFmtId="164" fontId="3" fillId="2" borderId="22" xfId="0" applyNumberFormat="1" applyFont="1" applyFill="1" applyBorder="1" applyAlignment="1">
      <alignment vertical="center" wrapText="1"/>
    </xf>
    <xf numFmtId="164" fontId="3" fillId="2" borderId="23" xfId="0" applyNumberFormat="1" applyFont="1" applyFill="1" applyBorder="1" applyAlignment="1">
      <alignment horizontal="center" vertical="center"/>
    </xf>
    <xf numFmtId="2" fontId="3" fillId="2" borderId="23" xfId="0" applyNumberFormat="1" applyFont="1" applyFill="1" applyBorder="1" applyAlignment="1">
      <alignment horizontal="center" vertical="center"/>
    </xf>
    <xf numFmtId="164" fontId="3" fillId="2" borderId="24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1" fillId="0" borderId="0" xfId="0" applyFont="1"/>
    <xf numFmtId="0" fontId="1" fillId="0" borderId="25" xfId="0" applyFont="1" applyBorder="1" applyAlignment="1">
      <alignment horizontal="center" vertical="center" wrapText="1"/>
    </xf>
    <xf numFmtId="0" fontId="1" fillId="2" borderId="14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2" fillId="2" borderId="15" xfId="0" applyFont="1" applyFill="1" applyBorder="1" applyAlignment="1">
      <alignment wrapText="1"/>
    </xf>
    <xf numFmtId="0" fontId="1" fillId="2" borderId="22" xfId="0" applyFont="1" applyFill="1" applyBorder="1" applyAlignment="1">
      <alignment wrapText="1"/>
    </xf>
    <xf numFmtId="164" fontId="1" fillId="0" borderId="26" xfId="0" applyNumberFormat="1" applyFont="1" applyBorder="1" applyAlignment="1">
      <alignment horizontal="center" vertical="center" wrapText="1"/>
    </xf>
    <xf numFmtId="2" fontId="1" fillId="2" borderId="11" xfId="0" applyNumberFormat="1" applyFont="1" applyFill="1" applyBorder="1" applyAlignment="1">
      <alignment horizontal="center" vertical="center" wrapText="1"/>
    </xf>
    <xf numFmtId="2" fontId="1" fillId="2" borderId="12" xfId="0" applyNumberFormat="1" applyFont="1" applyFill="1" applyBorder="1" applyAlignment="1">
      <alignment horizontal="center" wrapText="1"/>
    </xf>
    <xf numFmtId="2" fontId="2" fillId="2" borderId="12" xfId="0" applyNumberFormat="1" applyFont="1" applyFill="1" applyBorder="1" applyAlignment="1">
      <alignment horizontal="center" wrapText="1"/>
    </xf>
    <xf numFmtId="164" fontId="2" fillId="2" borderId="16" xfId="0" applyNumberFormat="1" applyFont="1" applyFill="1" applyBorder="1" applyAlignment="1">
      <alignment horizontal="center" wrapText="1"/>
    </xf>
    <xf numFmtId="164" fontId="1" fillId="2" borderId="23" xfId="0" applyNumberFormat="1" applyFont="1" applyFill="1" applyBorder="1" applyAlignment="1">
      <alignment horizontal="center" wrapText="1"/>
    </xf>
    <xf numFmtId="2" fontId="2" fillId="2" borderId="16" xfId="0" applyNumberFormat="1" applyFont="1" applyFill="1" applyBorder="1" applyAlignment="1">
      <alignment horizontal="center" wrapText="1"/>
    </xf>
    <xf numFmtId="2" fontId="1" fillId="2" borderId="23" xfId="0" applyNumberFormat="1" applyFont="1" applyFill="1" applyBorder="1" applyAlignment="1">
      <alignment horizontal="center" wrapText="1"/>
    </xf>
    <xf numFmtId="164" fontId="0" fillId="0" borderId="0" xfId="0" applyNumberFormat="1" applyFill="1"/>
    <xf numFmtId="164" fontId="5" fillId="0" borderId="0" xfId="0" applyNumberFormat="1" applyFont="1"/>
    <xf numFmtId="164" fontId="1" fillId="0" borderId="27" xfId="0" applyNumberFormat="1" applyFont="1" applyBorder="1" applyAlignment="1">
      <alignment horizontal="center" vertical="center" wrapText="1"/>
    </xf>
    <xf numFmtId="2" fontId="1" fillId="2" borderId="13" xfId="0" applyNumberFormat="1" applyFont="1" applyFill="1" applyBorder="1" applyAlignment="1">
      <alignment horizontal="center" wrapText="1"/>
    </xf>
    <xf numFmtId="164" fontId="2" fillId="2" borderId="17" xfId="0" applyNumberFormat="1" applyFont="1" applyFill="1" applyBorder="1" applyAlignment="1">
      <alignment horizontal="center" wrapText="1"/>
    </xf>
    <xf numFmtId="164" fontId="1" fillId="2" borderId="24" xfId="0" applyNumberFormat="1" applyFont="1" applyFill="1" applyBorder="1" applyAlignment="1">
      <alignment horizontal="center" wrapText="1"/>
    </xf>
    <xf numFmtId="2" fontId="1" fillId="2" borderId="12" xfId="0" applyNumberFormat="1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2" fontId="1" fillId="2" borderId="13" xfId="0" applyNumberFormat="1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2" fillId="2" borderId="10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2" fillId="2" borderId="2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64" fontId="5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0" fillId="0" borderId="0" xfId="0" applyAlignment="1"/>
    <xf numFmtId="0" fontId="1" fillId="0" borderId="0" xfId="0" applyFont="1" applyAlignment="1">
      <alignment wrapText="1"/>
    </xf>
    <xf numFmtId="164" fontId="1" fillId="0" borderId="0" xfId="0" applyNumberFormat="1" applyFont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4" fontId="4" fillId="2" borderId="10" xfId="0" applyNumberFormat="1" applyFont="1" applyFill="1" applyBorder="1" applyAlignment="1">
      <alignment horizontal="center" vertical="center" wrapText="1"/>
    </xf>
    <xf numFmtId="164" fontId="4" fillId="2" borderId="11" xfId="0" applyNumberFormat="1" applyFont="1" applyFill="1" applyBorder="1" applyAlignment="1">
      <alignment horizontal="center" vertical="center" wrapText="1"/>
    </xf>
    <xf numFmtId="164" fontId="4" fillId="2" borderId="2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activeCell="C4" sqref="C4"/>
    </sheetView>
  </sheetViews>
  <sheetFormatPr defaultRowHeight="15" x14ac:dyDescent="0.25"/>
  <cols>
    <col min="1" max="1" width="30.7109375" customWidth="1"/>
    <col min="2" max="2" width="14" customWidth="1"/>
    <col min="3" max="3" width="14.85546875" customWidth="1"/>
    <col min="4" max="4" width="12.42578125" customWidth="1"/>
    <col min="5" max="5" width="13.140625" customWidth="1"/>
  </cols>
  <sheetData>
    <row r="1" spans="1:5" x14ac:dyDescent="0.25">
      <c r="C1" s="58" t="s">
        <v>29</v>
      </c>
      <c r="D1" s="58"/>
      <c r="E1" s="58"/>
    </row>
    <row r="2" spans="1:5" ht="15" customHeight="1" x14ac:dyDescent="0.25">
      <c r="C2" s="59" t="s">
        <v>30</v>
      </c>
      <c r="D2" s="58"/>
      <c r="E2" s="58"/>
    </row>
    <row r="3" spans="1:5" x14ac:dyDescent="0.25">
      <c r="C3" s="58" t="s">
        <v>36</v>
      </c>
      <c r="D3" s="58"/>
      <c r="E3" s="58"/>
    </row>
    <row r="4" spans="1:5" ht="21" customHeight="1" x14ac:dyDescent="0.25">
      <c r="B4" s="32"/>
      <c r="C4" s="32"/>
      <c r="D4" s="64"/>
      <c r="E4" s="64"/>
    </row>
    <row r="5" spans="1:5" ht="37.5" customHeight="1" x14ac:dyDescent="0.25">
      <c r="A5" s="65" t="s">
        <v>28</v>
      </c>
      <c r="B5" s="65"/>
      <c r="C5" s="65"/>
      <c r="D5" s="65"/>
      <c r="E5" s="65"/>
    </row>
    <row r="6" spans="1:5" ht="16.5" thickBot="1" x14ac:dyDescent="0.3">
      <c r="A6" s="33"/>
      <c r="B6" s="2"/>
      <c r="C6" s="2"/>
      <c r="D6" s="32"/>
      <c r="E6" s="48" t="s">
        <v>33</v>
      </c>
    </row>
    <row r="7" spans="1:5" ht="45.75" thickBot="1" x14ac:dyDescent="0.3">
      <c r="A7" s="34" t="s">
        <v>13</v>
      </c>
      <c r="B7" s="39" t="s">
        <v>14</v>
      </c>
      <c r="C7" s="39" t="s">
        <v>2</v>
      </c>
      <c r="D7" s="39" t="s">
        <v>3</v>
      </c>
      <c r="E7" s="49" t="s">
        <v>4</v>
      </c>
    </row>
    <row r="8" spans="1:5" ht="16.5" thickBot="1" x14ac:dyDescent="0.3">
      <c r="A8" s="66" t="s">
        <v>5</v>
      </c>
      <c r="B8" s="67"/>
      <c r="C8" s="67"/>
      <c r="D8" s="67"/>
      <c r="E8" s="68"/>
    </row>
    <row r="9" spans="1:5" ht="15.75" x14ac:dyDescent="0.25">
      <c r="A9" s="69" t="s">
        <v>15</v>
      </c>
      <c r="B9" s="70"/>
      <c r="C9" s="70"/>
      <c r="D9" s="70"/>
      <c r="E9" s="71"/>
    </row>
    <row r="10" spans="1:5" ht="27.75" customHeight="1" x14ac:dyDescent="0.25">
      <c r="A10" s="56" t="s">
        <v>25</v>
      </c>
      <c r="B10" s="54">
        <v>0</v>
      </c>
      <c r="C10" s="54">
        <v>564.87</v>
      </c>
      <c r="D10" s="53">
        <v>0</v>
      </c>
      <c r="E10" s="55">
        <v>0</v>
      </c>
    </row>
    <row r="11" spans="1:5" ht="45.75" x14ac:dyDescent="0.25">
      <c r="A11" s="35" t="s">
        <v>16</v>
      </c>
      <c r="B11" s="40">
        <v>30000</v>
      </c>
      <c r="C11" s="53">
        <v>15626</v>
      </c>
      <c r="D11" s="53">
        <f>C11/B11*100</f>
        <v>52.086666666666673</v>
      </c>
      <c r="E11" s="55">
        <f t="shared" ref="E11" si="0">C11-B11</f>
        <v>-14374</v>
      </c>
    </row>
    <row r="12" spans="1:5" ht="31.5" x14ac:dyDescent="0.25">
      <c r="A12" s="36" t="s">
        <v>17</v>
      </c>
      <c r="B12" s="57">
        <f>SUM(B11)</f>
        <v>30000</v>
      </c>
      <c r="C12" s="57">
        <f>SUM(C11+C10)</f>
        <v>16190.87</v>
      </c>
      <c r="D12" s="53">
        <f t="shared" ref="D12" si="1">C12/B12*100</f>
        <v>53.969566666666665</v>
      </c>
      <c r="E12" s="57">
        <f>SUM(E10:E11,)</f>
        <v>-14374</v>
      </c>
    </row>
    <row r="13" spans="1:5" ht="15.75" x14ac:dyDescent="0.25">
      <c r="A13" s="35" t="s">
        <v>34</v>
      </c>
      <c r="B13" s="41" t="s">
        <v>18</v>
      </c>
      <c r="C13" s="41">
        <v>22001.25</v>
      </c>
      <c r="D13" s="41" t="s">
        <v>18</v>
      </c>
      <c r="E13" s="50"/>
    </row>
    <row r="14" spans="1:5" ht="16.5" thickBot="1" x14ac:dyDescent="0.3">
      <c r="A14" s="37"/>
      <c r="B14" s="43"/>
      <c r="C14" s="45">
        <f>C12+C13</f>
        <v>38192.120000000003</v>
      </c>
      <c r="D14" s="43"/>
      <c r="E14" s="51"/>
    </row>
    <row r="15" spans="1:5" ht="16.5" thickBot="1" x14ac:dyDescent="0.3">
      <c r="A15" s="72" t="s">
        <v>9</v>
      </c>
      <c r="B15" s="73"/>
      <c r="C15" s="73"/>
      <c r="D15" s="73"/>
      <c r="E15" s="74"/>
    </row>
    <row r="16" spans="1:5" ht="15.75" x14ac:dyDescent="0.25">
      <c r="A16" s="60" t="s">
        <v>15</v>
      </c>
      <c r="B16" s="61"/>
      <c r="C16" s="61"/>
      <c r="D16" s="61"/>
      <c r="E16" s="62"/>
    </row>
    <row r="17" spans="1:5" ht="45.75" x14ac:dyDescent="0.25">
      <c r="A17" s="35" t="s">
        <v>19</v>
      </c>
      <c r="B17" s="41">
        <v>30000</v>
      </c>
      <c r="C17" s="41">
        <v>21564.43</v>
      </c>
      <c r="D17" s="41">
        <f>C17/B17*100</f>
        <v>71.881433333333334</v>
      </c>
      <c r="E17" s="50">
        <f t="shared" ref="E17:E18" si="2">C17-B17</f>
        <v>-8435.57</v>
      </c>
    </row>
    <row r="18" spans="1:5" ht="0.75" customHeight="1" x14ac:dyDescent="0.25">
      <c r="A18" s="35" t="s">
        <v>20</v>
      </c>
      <c r="B18" s="41">
        <v>0</v>
      </c>
      <c r="C18" s="41">
        <v>0</v>
      </c>
      <c r="D18" s="41"/>
      <c r="E18" s="50">
        <f t="shared" si="2"/>
        <v>0</v>
      </c>
    </row>
    <row r="19" spans="1:5" ht="45.75" customHeight="1" x14ac:dyDescent="0.25">
      <c r="A19" s="36" t="s">
        <v>21</v>
      </c>
      <c r="B19" s="42">
        <f>SUM(B17:B18)</f>
        <v>30000</v>
      </c>
      <c r="C19" s="42">
        <f>SUM(C17:C18)</f>
        <v>21564.43</v>
      </c>
      <c r="D19" s="41">
        <f t="shared" ref="D19" si="3">C19/B19*100</f>
        <v>71.881433333333334</v>
      </c>
      <c r="E19" s="42">
        <f>SUM(E17:E18)</f>
        <v>-8435.57</v>
      </c>
    </row>
    <row r="20" spans="1:5" ht="30.75" customHeight="1" thickBot="1" x14ac:dyDescent="0.3">
      <c r="A20" s="38" t="s">
        <v>26</v>
      </c>
      <c r="B20" s="44" t="s">
        <v>18</v>
      </c>
      <c r="C20" s="46">
        <f>C14-C19</f>
        <v>16627.690000000002</v>
      </c>
      <c r="D20" s="44" t="s">
        <v>18</v>
      </c>
      <c r="E20" s="52"/>
    </row>
    <row r="21" spans="1:5" ht="57" customHeight="1" x14ac:dyDescent="0.25">
      <c r="A21" s="63" t="s">
        <v>32</v>
      </c>
      <c r="B21" s="63"/>
      <c r="C21" s="63"/>
      <c r="D21" s="63"/>
      <c r="E21" s="63"/>
    </row>
    <row r="22" spans="1:5" x14ac:dyDescent="0.25">
      <c r="B22" s="32"/>
      <c r="C22" s="32"/>
      <c r="D22" s="47"/>
      <c r="E22" s="47"/>
    </row>
  </sheetData>
  <mergeCells count="10">
    <mergeCell ref="C1:E1"/>
    <mergeCell ref="C2:E2"/>
    <mergeCell ref="C3:E3"/>
    <mergeCell ref="A16:E16"/>
    <mergeCell ref="A21:E21"/>
    <mergeCell ref="D4:E4"/>
    <mergeCell ref="A5:E5"/>
    <mergeCell ref="A8:E8"/>
    <mergeCell ref="A9:E9"/>
    <mergeCell ref="A15:E15"/>
  </mergeCells>
  <pageMargins left="1.1811023622047245" right="0.39370078740157483" top="0.78740157480314965" bottom="0.78740157480314965" header="0.31496062992125984" footer="0.31496062992125984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C4" sqref="C4"/>
    </sheetView>
  </sheetViews>
  <sheetFormatPr defaultRowHeight="15" x14ac:dyDescent="0.25"/>
  <cols>
    <col min="1" max="1" width="31.42578125" customWidth="1"/>
    <col min="2" max="2" width="13.85546875" customWidth="1"/>
    <col min="3" max="3" width="14.140625" customWidth="1"/>
    <col min="4" max="4" width="11.7109375" customWidth="1"/>
    <col min="5" max="5" width="13.85546875" customWidth="1"/>
  </cols>
  <sheetData>
    <row r="1" spans="1:5" x14ac:dyDescent="0.25">
      <c r="C1" s="58" t="s">
        <v>31</v>
      </c>
      <c r="D1" s="75"/>
      <c r="E1" s="75"/>
    </row>
    <row r="2" spans="1:5" ht="17.25" customHeight="1" x14ac:dyDescent="0.25">
      <c r="C2" s="59" t="s">
        <v>30</v>
      </c>
      <c r="D2" s="75"/>
      <c r="E2" s="75"/>
    </row>
    <row r="3" spans="1:5" x14ac:dyDescent="0.25">
      <c r="C3" s="58" t="s">
        <v>36</v>
      </c>
      <c r="D3" s="75"/>
      <c r="E3" s="75"/>
    </row>
    <row r="4" spans="1:5" ht="18.75" customHeight="1" x14ac:dyDescent="0.25">
      <c r="A4" s="1"/>
      <c r="B4" s="2"/>
      <c r="C4" s="3"/>
      <c r="D4" s="77"/>
      <c r="E4" s="77"/>
    </row>
    <row r="5" spans="1:5" ht="15.75" x14ac:dyDescent="0.25">
      <c r="A5" s="1"/>
      <c r="B5" s="2"/>
      <c r="C5" s="2"/>
      <c r="D5" s="77"/>
      <c r="E5" s="77"/>
    </row>
    <row r="6" spans="1:5" x14ac:dyDescent="0.25">
      <c r="A6" s="65" t="s">
        <v>35</v>
      </c>
      <c r="B6" s="65"/>
      <c r="C6" s="65"/>
      <c r="D6" s="65"/>
      <c r="E6" s="65"/>
    </row>
    <row r="7" spans="1:5" x14ac:dyDescent="0.25">
      <c r="A7" s="65"/>
      <c r="B7" s="65"/>
      <c r="C7" s="65"/>
      <c r="D7" s="65"/>
      <c r="E7" s="65"/>
    </row>
    <row r="8" spans="1:5" ht="16.5" thickBot="1" x14ac:dyDescent="0.3">
      <c r="A8" s="1"/>
      <c r="B8" s="2"/>
      <c r="C8" s="2"/>
      <c r="D8" s="2"/>
      <c r="E8" s="4" t="s">
        <v>33</v>
      </c>
    </row>
    <row r="9" spans="1:5" ht="60.75" thickBot="1" x14ac:dyDescent="0.3">
      <c r="A9" s="5" t="s">
        <v>0</v>
      </c>
      <c r="B9" s="6" t="s">
        <v>1</v>
      </c>
      <c r="C9" s="6" t="s">
        <v>2</v>
      </c>
      <c r="D9" s="6" t="s">
        <v>3</v>
      </c>
      <c r="E9" s="7" t="s">
        <v>4</v>
      </c>
    </row>
    <row r="10" spans="1:5" ht="16.5" thickBot="1" x14ac:dyDescent="0.3">
      <c r="A10" s="78" t="s">
        <v>5</v>
      </c>
      <c r="B10" s="79"/>
      <c r="C10" s="79"/>
      <c r="D10" s="79"/>
      <c r="E10" s="80"/>
    </row>
    <row r="11" spans="1:5" ht="45.75" thickBot="1" x14ac:dyDescent="0.3">
      <c r="A11" s="8" t="s">
        <v>23</v>
      </c>
      <c r="B11" s="9">
        <v>1010720</v>
      </c>
      <c r="C11" s="9">
        <v>1060278.1200000001</v>
      </c>
      <c r="D11" s="9">
        <f>C11/B11*100</f>
        <v>104.9032491689093</v>
      </c>
      <c r="E11" s="10">
        <f t="shared" ref="E11:E14" si="0">C11-B11</f>
        <v>49558.120000000112</v>
      </c>
    </row>
    <row r="12" spans="1:5" ht="44.25" hidden="1" customHeight="1" thickBot="1" x14ac:dyDescent="0.3">
      <c r="A12" s="11"/>
      <c r="B12" s="12"/>
      <c r="C12" s="12"/>
      <c r="D12" s="9"/>
      <c r="E12" s="10"/>
    </row>
    <row r="13" spans="1:5" ht="44.25" customHeight="1" x14ac:dyDescent="0.25">
      <c r="A13" s="11" t="s">
        <v>22</v>
      </c>
      <c r="B13" s="12">
        <v>812800</v>
      </c>
      <c r="C13" s="12">
        <v>787028.73</v>
      </c>
      <c r="D13" s="9">
        <f>C13/B13*100</f>
        <v>96.829322096456693</v>
      </c>
      <c r="E13" s="10">
        <f t="shared" si="0"/>
        <v>-25771.270000000019</v>
      </c>
    </row>
    <row r="14" spans="1:5" ht="16.5" thickBot="1" x14ac:dyDescent="0.3">
      <c r="A14" s="16" t="s">
        <v>6</v>
      </c>
      <c r="B14" s="17">
        <f>SUM(B11:B13)</f>
        <v>1823520</v>
      </c>
      <c r="C14" s="17">
        <f>SUM(C11:C13)</f>
        <v>1847306.85</v>
      </c>
      <c r="D14" s="17">
        <f>C14/B14*100</f>
        <v>101.30444689391946</v>
      </c>
      <c r="E14" s="18">
        <f t="shared" si="0"/>
        <v>23786.850000000093</v>
      </c>
    </row>
    <row r="15" spans="1:5" ht="30.75" thickBot="1" x14ac:dyDescent="0.3">
      <c r="A15" s="19" t="s">
        <v>24</v>
      </c>
      <c r="B15" s="20" t="s">
        <v>7</v>
      </c>
      <c r="C15" s="21">
        <v>124913.75</v>
      </c>
      <c r="D15" s="20"/>
      <c r="E15" s="22"/>
    </row>
    <row r="16" spans="1:5" ht="36" customHeight="1" thickBot="1" x14ac:dyDescent="0.3">
      <c r="A16" s="23" t="s">
        <v>8</v>
      </c>
      <c r="B16" s="24">
        <f>SUM(B14:B15)</f>
        <v>1823520</v>
      </c>
      <c r="C16" s="24">
        <f>SUM(C14:C15)</f>
        <v>1972220.6</v>
      </c>
      <c r="D16" s="24">
        <f>C16/B16*100</f>
        <v>108.1545911204703</v>
      </c>
      <c r="E16" s="25">
        <f>C16-B16</f>
        <v>148700.60000000009</v>
      </c>
    </row>
    <row r="17" spans="1:5" ht="45.75" customHeight="1" x14ac:dyDescent="0.25">
      <c r="A17" s="81" t="s">
        <v>9</v>
      </c>
      <c r="B17" s="82"/>
      <c r="C17" s="82"/>
      <c r="D17" s="82"/>
      <c r="E17" s="83"/>
    </row>
    <row r="18" spans="1:5" ht="22.5" customHeight="1" x14ac:dyDescent="0.25">
      <c r="A18" s="15" t="s">
        <v>10</v>
      </c>
      <c r="B18" s="13">
        <v>1946020</v>
      </c>
      <c r="C18" s="13">
        <v>1857132.32</v>
      </c>
      <c r="D18" s="13">
        <f>C18/B18*100</f>
        <v>95.432334713928952</v>
      </c>
      <c r="E18" s="14">
        <f>C18-B18</f>
        <v>-88887.679999999935</v>
      </c>
    </row>
    <row r="19" spans="1:5" ht="15.75" x14ac:dyDescent="0.25">
      <c r="A19" s="26" t="s">
        <v>11</v>
      </c>
      <c r="B19" s="27">
        <f>SUM(B18,)</f>
        <v>1946020</v>
      </c>
      <c r="C19" s="27">
        <f t="shared" ref="C19:E19" si="1">SUM(C18,)</f>
        <v>1857132.32</v>
      </c>
      <c r="D19" s="27">
        <f t="shared" si="1"/>
        <v>95.432334713928952</v>
      </c>
      <c r="E19" s="27">
        <f t="shared" si="1"/>
        <v>-88887.679999999935</v>
      </c>
    </row>
    <row r="20" spans="1:5" ht="34.5" customHeight="1" thickBot="1" x14ac:dyDescent="0.3">
      <c r="A20" s="28" t="s">
        <v>27</v>
      </c>
      <c r="B20" s="29" t="s">
        <v>7</v>
      </c>
      <c r="C20" s="30">
        <f>SUM(C16-C19)</f>
        <v>115088.28000000003</v>
      </c>
      <c r="D20" s="29" t="s">
        <v>7</v>
      </c>
      <c r="E20" s="31" t="s">
        <v>7</v>
      </c>
    </row>
    <row r="21" spans="1:5" ht="85.5" customHeight="1" x14ac:dyDescent="0.25">
      <c r="A21" s="63" t="s">
        <v>32</v>
      </c>
      <c r="B21" s="63"/>
      <c r="C21" s="63"/>
      <c r="D21" s="63"/>
      <c r="E21" s="63"/>
    </row>
    <row r="22" spans="1:5" ht="33" customHeight="1" x14ac:dyDescent="0.25">
      <c r="A22" s="76" t="s">
        <v>12</v>
      </c>
      <c r="B22" s="76"/>
      <c r="C22" s="76"/>
      <c r="D22" s="76"/>
      <c r="E22" s="76"/>
    </row>
  </sheetData>
  <mergeCells count="10">
    <mergeCell ref="C1:E1"/>
    <mergeCell ref="C2:E2"/>
    <mergeCell ref="C3:E3"/>
    <mergeCell ref="A22:E22"/>
    <mergeCell ref="D4:E4"/>
    <mergeCell ref="D5:E5"/>
    <mergeCell ref="A6:E7"/>
    <mergeCell ref="A10:E10"/>
    <mergeCell ref="A17:E17"/>
    <mergeCell ref="A21:E21"/>
  </mergeCells>
  <pageMargins left="1.1811023622047245" right="0.39370078740157483" top="0.78740157480314965" bottom="0.78740157480314965" header="0.31496062992125984" footer="0.31496062992125984"/>
  <pageSetup paperSize="9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2021-01-13T13:04:32Z</dcterms:modified>
</cp:coreProperties>
</file>