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4 сесія\сайт\РШ\98 Рш\"/>
    </mc:Choice>
  </mc:AlternateContent>
  <bookViews>
    <workbookView xWindow="0" yWindow="0" windowWidth="20490" windowHeight="7650"/>
  </bookViews>
  <sheets>
    <sheet name="з.ф." sheetId="1" r:id="rId1"/>
  </sheets>
  <definedNames>
    <definedName name="_xlnm.Print_Area" localSheetId="0">з.ф.!$A$1:$E$36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E14" i="1"/>
  <c r="E15" i="1"/>
  <c r="D14" i="1"/>
  <c r="D15" i="1"/>
  <c r="I28" i="1" l="1"/>
  <c r="B24" i="1" l="1"/>
  <c r="D22" i="1"/>
  <c r="E21" i="1"/>
  <c r="D21" i="1"/>
  <c r="C19" i="1"/>
  <c r="B17" i="1"/>
  <c r="B19" i="1" s="1"/>
  <c r="E16" i="1"/>
  <c r="D16" i="1"/>
  <c r="E13" i="1"/>
  <c r="D13" i="1"/>
  <c r="E12" i="1"/>
  <c r="E11" i="1"/>
  <c r="E10" i="1"/>
  <c r="D10" i="1"/>
  <c r="E19" i="1" l="1"/>
  <c r="D19" i="1"/>
  <c r="D17" i="1"/>
  <c r="E22" i="1"/>
  <c r="C24" i="1"/>
  <c r="E17" i="1"/>
  <c r="D24" i="1" l="1"/>
  <c r="E24" i="1"/>
  <c r="C25" i="1"/>
  <c r="J32" i="1" l="1"/>
  <c r="J28" i="1"/>
</calcChain>
</file>

<file path=xl/sharedStrings.xml><?xml version="1.0" encoding="utf-8"?>
<sst xmlns="http://schemas.openxmlformats.org/spreadsheetml/2006/main" count="33" uniqueCount="30">
  <si>
    <t>Додаток 1</t>
  </si>
  <si>
    <t>грн</t>
  </si>
  <si>
    <t>Найменування</t>
  </si>
  <si>
    <t xml:space="preserve">Уточнений план </t>
  </si>
  <si>
    <t>Виконано (касові видатки)</t>
  </si>
  <si>
    <t>% виконання до плану</t>
  </si>
  <si>
    <t>Відхилення (+,-)</t>
  </si>
  <si>
    <t>ДОХОДИ</t>
  </si>
  <si>
    <t>Загальний фонд доходів ( власні та закріплені доходи)</t>
  </si>
  <si>
    <t>Дотація вирівнювання, що одержується з районних та міських (міст Києва і Севастополя, міст республіканського і обласного значення) бюджетів</t>
  </si>
  <si>
    <t>Додаткова дотація з державного бюджету на вирівнювання  фінансової  забезпеченості місцевих бюджетів</t>
  </si>
  <si>
    <t>Інша субвенція з районного бюджету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</si>
  <si>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</si>
  <si>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 xml:space="preserve">ВСЬОГО ДОХОДІВ </t>
  </si>
  <si>
    <t>х</t>
  </si>
  <si>
    <t xml:space="preserve">ВСЬОГО ДОХОДІВ  з урахуванням залишку </t>
  </si>
  <si>
    <t>ВИДАТКИ</t>
  </si>
  <si>
    <t>Видатки селищного бюджету</t>
  </si>
  <si>
    <t>Кошти, що передаються до спеціального фонду  бюджету за рахунок надходжень загального фонду</t>
  </si>
  <si>
    <t>Залишки коштів на реєстраційних рахунках</t>
  </si>
  <si>
    <t xml:space="preserve">РАЗОМ </t>
  </si>
  <si>
    <t>Залишки коштів на 01.01.2020 року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</si>
  <si>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</si>
  <si>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Субвенція з місцевого бюджету на проведення виборів депутатів місцевих рад та сільських, селищних, міських голів, за рахунок відповідної субвенції з державного бюджету</t>
  </si>
  <si>
    <t>Узагальнені показники виконання селищного бюджету за 2020 рік</t>
  </si>
  <si>
    <t>Залишки коштів на 01.01.2021 року</t>
  </si>
  <si>
    <t>Секретар селищної ради</t>
  </si>
  <si>
    <t>Ігор КРИВОНОГОВ</t>
  </si>
  <si>
    <t xml:space="preserve">до рішення сесії селищної ради </t>
  </si>
  <si>
    <t>від 11.01.2021 р. №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</si>
</sst>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0"/>
      <color rgb="FFFF0000"/>
      <name val="Arial Cyr"/>
      <charset val="204"/>
    </font>
    <font>
      <sz val="10"/>
      <color rgb="FF0070C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3" fillId="0" borderId="0" xfId="0" applyNumberFormat="1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2" fontId="2" fillId="0" borderId="7" xfId="0" applyNumberFormat="1" applyFont="1" applyBorder="1" applyAlignment="1">
      <alignment vertical="center" wrapText="1"/>
    </xf>
    <xf numFmtId="4" fontId="6" fillId="0" borderId="8" xfId="0" applyNumberFormat="1" applyFont="1" applyFill="1" applyBorder="1" applyAlignment="1">
      <alignment horizontal="center" vertical="center"/>
    </xf>
    <xf numFmtId="2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2" fontId="2" fillId="0" borderId="10" xfId="0" applyNumberFormat="1" applyFont="1" applyBorder="1" applyAlignment="1">
      <alignment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vertical="center" wrapText="1"/>
    </xf>
    <xf numFmtId="4" fontId="6" fillId="0" borderId="13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0" fillId="0" borderId="14" xfId="0" applyNumberFormat="1" applyFont="1" applyBorder="1" applyAlignment="1">
      <alignment vertical="center" wrapText="1"/>
    </xf>
    <xf numFmtId="4" fontId="6" fillId="0" borderId="15" xfId="0" applyNumberFormat="1" applyFont="1" applyBorder="1" applyAlignment="1">
      <alignment horizontal="center" vertical="center" wrapText="1"/>
    </xf>
    <xf numFmtId="2" fontId="5" fillId="0" borderId="14" xfId="0" applyNumberFormat="1" applyFont="1" applyBorder="1" applyAlignment="1">
      <alignment vertical="center" wrapText="1"/>
    </xf>
    <xf numFmtId="4" fontId="7" fillId="2" borderId="15" xfId="0" applyNumberFormat="1" applyFont="1" applyFill="1" applyBorder="1" applyAlignment="1">
      <alignment horizontal="center" vertical="center"/>
    </xf>
    <xf numFmtId="4" fontId="7" fillId="2" borderId="16" xfId="0" applyNumberFormat="1" applyFont="1" applyFill="1" applyBorder="1" applyAlignment="1">
      <alignment horizontal="center" vertical="center"/>
    </xf>
    <xf numFmtId="0" fontId="5" fillId="0" borderId="0" xfId="0" applyFont="1"/>
    <xf numFmtId="2" fontId="0" fillId="0" borderId="1" xfId="0" applyNumberFormat="1" applyFont="1" applyBorder="1" applyAlignment="1">
      <alignment vertical="center" wrapText="1"/>
    </xf>
    <xf numFmtId="4" fontId="6" fillId="0" borderId="2" xfId="0" applyNumberFormat="1" applyFont="1" applyBorder="1" applyAlignment="1">
      <alignment horizontal="center" vertical="center"/>
    </xf>
    <xf numFmtId="4" fontId="6" fillId="2" borderId="3" xfId="0" applyNumberFormat="1" applyFont="1" applyFill="1" applyBorder="1" applyAlignment="1">
      <alignment horizontal="center" vertical="center"/>
    </xf>
    <xf numFmtId="2" fontId="5" fillId="0" borderId="17" xfId="0" applyNumberFormat="1" applyFont="1" applyBorder="1" applyAlignment="1">
      <alignment vertical="center" wrapText="1"/>
    </xf>
    <xf numFmtId="4" fontId="7" fillId="2" borderId="18" xfId="0" applyNumberFormat="1" applyFont="1" applyFill="1" applyBorder="1" applyAlignment="1">
      <alignment horizontal="center" vertical="center"/>
    </xf>
    <xf numFmtId="4" fontId="7" fillId="2" borderId="19" xfId="0" applyNumberFormat="1" applyFont="1" applyFill="1" applyBorder="1" applyAlignment="1">
      <alignment horizontal="center" vertical="center"/>
    </xf>
    <xf numFmtId="2" fontId="0" fillId="0" borderId="12" xfId="0" applyNumberFormat="1" applyFont="1" applyBorder="1" applyAlignment="1">
      <alignment vertical="center" wrapText="1"/>
    </xf>
    <xf numFmtId="4" fontId="6" fillId="0" borderId="13" xfId="0" applyNumberFormat="1" applyFont="1" applyBorder="1" applyAlignment="1">
      <alignment horizontal="center" vertical="center"/>
    </xf>
    <xf numFmtId="2" fontId="6" fillId="2" borderId="13" xfId="0" applyNumberFormat="1" applyFont="1" applyFill="1" applyBorder="1" applyAlignment="1">
      <alignment horizontal="center" vertical="center"/>
    </xf>
    <xf numFmtId="4" fontId="6" fillId="2" borderId="21" xfId="0" applyNumberFormat="1" applyFont="1" applyFill="1" applyBorder="1" applyAlignment="1">
      <alignment horizontal="center" vertical="center"/>
    </xf>
    <xf numFmtId="2" fontId="5" fillId="0" borderId="12" xfId="0" applyNumberFormat="1" applyFont="1" applyBorder="1" applyAlignment="1">
      <alignment vertical="center" wrapText="1"/>
    </xf>
    <xf numFmtId="4" fontId="7" fillId="2" borderId="13" xfId="0" applyNumberFormat="1" applyFont="1" applyFill="1" applyBorder="1" applyAlignment="1">
      <alignment horizontal="center" vertical="center"/>
    </xf>
    <xf numFmtId="2" fontId="7" fillId="2" borderId="13" xfId="0" applyNumberFormat="1" applyFont="1" applyFill="1" applyBorder="1" applyAlignment="1">
      <alignment horizontal="center" vertical="center"/>
    </xf>
    <xf numFmtId="4" fontId="7" fillId="2" borderId="21" xfId="0" applyNumberFormat="1" applyFont="1" applyFill="1" applyBorder="1" applyAlignment="1">
      <alignment horizontal="center" vertical="center"/>
    </xf>
    <xf numFmtId="2" fontId="5" fillId="0" borderId="0" xfId="0" applyNumberFormat="1" applyFont="1"/>
    <xf numFmtId="2" fontId="0" fillId="0" borderId="22" xfId="0" applyNumberFormat="1" applyFont="1" applyBorder="1" applyAlignment="1">
      <alignment vertical="center" wrapText="1"/>
    </xf>
    <xf numFmtId="4" fontId="6" fillId="0" borderId="23" xfId="0" applyNumberFormat="1" applyFont="1" applyBorder="1" applyAlignment="1">
      <alignment horizontal="center" vertical="center"/>
    </xf>
    <xf numFmtId="4" fontId="6" fillId="0" borderId="23" xfId="0" applyNumberFormat="1" applyFont="1" applyFill="1" applyBorder="1" applyAlignment="1">
      <alignment horizontal="center" vertical="center"/>
    </xf>
    <xf numFmtId="2" fontId="6" fillId="0" borderId="23" xfId="0" applyNumberFormat="1" applyFont="1" applyFill="1" applyBorder="1" applyAlignment="1">
      <alignment horizontal="center" vertical="center"/>
    </xf>
    <xf numFmtId="2" fontId="6" fillId="0" borderId="24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8" fillId="0" borderId="0" xfId="0" applyNumberFormat="1" applyFont="1"/>
    <xf numFmtId="4" fontId="9" fillId="0" borderId="0" xfId="0" applyNumberFormat="1" applyFont="1"/>
    <xf numFmtId="164" fontId="6" fillId="0" borderId="0" xfId="0" applyNumberFormat="1" applyFont="1"/>
    <xf numFmtId="0" fontId="0" fillId="0" borderId="0" xfId="0" applyAlignment="1">
      <alignment wrapText="1"/>
    </xf>
    <xf numFmtId="164" fontId="3" fillId="0" borderId="0" xfId="0" applyNumberFormat="1" applyFont="1" applyFill="1" applyAlignment="1">
      <alignment horizontal="left" vertical="center" wrapText="1"/>
    </xf>
    <xf numFmtId="0" fontId="0" fillId="0" borderId="0" xfId="0" applyAlignment="1">
      <alignment wrapText="1"/>
    </xf>
    <xf numFmtId="164" fontId="3" fillId="0" borderId="0" xfId="0" applyNumberFormat="1" applyFont="1" applyAlignment="1">
      <alignment horizontal="left" vertical="center" wrapText="1"/>
    </xf>
    <xf numFmtId="164" fontId="3" fillId="0" borderId="0" xfId="0" applyNumberFormat="1" applyFont="1" applyFill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2" fontId="5" fillId="0" borderId="10" xfId="0" applyNumberFormat="1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2" fontId="5" fillId="0" borderId="20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view="pageBreakPreview" zoomScaleNormal="100" zoomScaleSheetLayoutView="100" workbookViewId="0">
      <selection activeCell="D4" sqref="D4"/>
    </sheetView>
  </sheetViews>
  <sheetFormatPr defaultRowHeight="12.75" x14ac:dyDescent="0.2"/>
  <cols>
    <col min="1" max="1" width="52.42578125" style="1" customWidth="1"/>
    <col min="2" max="2" width="16.140625" style="2" customWidth="1"/>
    <col min="3" max="3" width="17.140625" style="2" customWidth="1"/>
    <col min="4" max="4" width="12.85546875" style="2" customWidth="1"/>
    <col min="5" max="5" width="15.5703125" style="2" customWidth="1"/>
    <col min="7" max="7" width="12.28515625" customWidth="1"/>
    <col min="8" max="8" width="11.85546875" customWidth="1"/>
    <col min="9" max="9" width="13.140625" customWidth="1"/>
    <col min="10" max="10" width="12.5703125" bestFit="1" customWidth="1"/>
    <col min="11" max="11" width="13.42578125" customWidth="1"/>
    <col min="12" max="12" width="12.5703125" bestFit="1" customWidth="1"/>
    <col min="13" max="13" width="12.7109375" bestFit="1" customWidth="1"/>
    <col min="15" max="15" width="11.5703125" bestFit="1" customWidth="1"/>
  </cols>
  <sheetData>
    <row r="1" spans="1:7" x14ac:dyDescent="0.2">
      <c r="C1" s="3"/>
      <c r="D1" s="49" t="s">
        <v>0</v>
      </c>
      <c r="E1" s="49"/>
    </row>
    <row r="2" spans="1:7" x14ac:dyDescent="0.2">
      <c r="D2" s="50" t="s">
        <v>28</v>
      </c>
      <c r="E2" s="50"/>
    </row>
    <row r="3" spans="1:7" x14ac:dyDescent="0.2">
      <c r="A3" s="46"/>
      <c r="D3" s="50" t="s">
        <v>29</v>
      </c>
      <c r="E3" s="58"/>
    </row>
    <row r="4" spans="1:7" ht="32.25" customHeight="1" x14ac:dyDescent="0.2">
      <c r="A4" s="46"/>
      <c r="D4" s="47"/>
      <c r="E4" s="47"/>
    </row>
    <row r="5" spans="1:7" ht="15" customHeight="1" x14ac:dyDescent="0.2">
      <c r="A5" s="51" t="s">
        <v>24</v>
      </c>
      <c r="B5" s="51"/>
      <c r="C5" s="51"/>
      <c r="D5" s="51"/>
      <c r="E5" s="51"/>
    </row>
    <row r="6" spans="1:7" x14ac:dyDescent="0.2">
      <c r="A6" s="51"/>
      <c r="B6" s="51"/>
      <c r="C6" s="51"/>
      <c r="D6" s="51"/>
      <c r="E6" s="51"/>
    </row>
    <row r="7" spans="1:7" ht="18" customHeight="1" thickBot="1" x14ac:dyDescent="0.25">
      <c r="E7" s="2" t="s">
        <v>1</v>
      </c>
    </row>
    <row r="8" spans="1:7" ht="52.5" customHeight="1" thickBot="1" x14ac:dyDescent="0.25">
      <c r="A8" s="4" t="s">
        <v>2</v>
      </c>
      <c r="B8" s="5" t="s">
        <v>3</v>
      </c>
      <c r="C8" s="5" t="s">
        <v>4</v>
      </c>
      <c r="D8" s="5" t="s">
        <v>5</v>
      </c>
      <c r="E8" s="6" t="s">
        <v>6</v>
      </c>
    </row>
    <row r="9" spans="1:7" ht="18" customHeight="1" thickBot="1" x14ac:dyDescent="0.25">
      <c r="A9" s="52" t="s">
        <v>7</v>
      </c>
      <c r="B9" s="53"/>
      <c r="C9" s="53"/>
      <c r="D9" s="53"/>
      <c r="E9" s="54"/>
    </row>
    <row r="10" spans="1:7" ht="24.75" customHeight="1" thickBot="1" x14ac:dyDescent="0.25">
      <c r="A10" s="7" t="s">
        <v>8</v>
      </c>
      <c r="B10" s="8">
        <v>22229140</v>
      </c>
      <c r="C10" s="8">
        <v>21240123.539999999</v>
      </c>
      <c r="D10" s="9">
        <f>C10/B10*100</f>
        <v>95.550810962547345</v>
      </c>
      <c r="E10" s="10">
        <f t="shared" ref="E10:E17" si="0">C10-B10</f>
        <v>-989016.46000000089</v>
      </c>
    </row>
    <row r="11" spans="1:7" ht="41.25" hidden="1" customHeight="1" x14ac:dyDescent="0.2">
      <c r="A11" s="11" t="s">
        <v>9</v>
      </c>
      <c r="B11" s="12"/>
      <c r="C11" s="12"/>
      <c r="D11" s="9">
        <v>0</v>
      </c>
      <c r="E11" s="10">
        <f t="shared" si="0"/>
        <v>0</v>
      </c>
    </row>
    <row r="12" spans="1:7" ht="42" hidden="1" customHeight="1" x14ac:dyDescent="0.2">
      <c r="A12" s="13" t="s">
        <v>10</v>
      </c>
      <c r="B12" s="14"/>
      <c r="C12" s="14"/>
      <c r="D12" s="9">
        <v>0</v>
      </c>
      <c r="E12" s="10">
        <f t="shared" si="0"/>
        <v>0</v>
      </c>
    </row>
    <row r="13" spans="1:7" ht="15.75" thickBot="1" x14ac:dyDescent="0.25">
      <c r="A13" s="28" t="s">
        <v>11</v>
      </c>
      <c r="B13" s="14">
        <v>10131875.26</v>
      </c>
      <c r="C13" s="14">
        <v>10131174.390000001</v>
      </c>
      <c r="D13" s="9">
        <f>C13/B13*100</f>
        <v>99.993082524389479</v>
      </c>
      <c r="E13" s="10">
        <f t="shared" si="0"/>
        <v>-700.86999999918044</v>
      </c>
      <c r="G13" s="15"/>
    </row>
    <row r="14" spans="1:7" ht="47.25" customHeight="1" thickBot="1" x14ac:dyDescent="0.25">
      <c r="A14" s="16" t="s">
        <v>22</v>
      </c>
      <c r="B14" s="17">
        <v>1018883</v>
      </c>
      <c r="C14" s="17">
        <v>1018881.76</v>
      </c>
      <c r="D14" s="9">
        <f t="shared" ref="D14:D15" si="1">C14/B14*100</f>
        <v>99.99987829809703</v>
      </c>
      <c r="E14" s="10">
        <f t="shared" si="0"/>
        <v>-1.2399999999906868</v>
      </c>
      <c r="G14" s="15"/>
    </row>
    <row r="15" spans="1:7" ht="51.75" thickBot="1" x14ac:dyDescent="0.25">
      <c r="A15" s="16" t="s">
        <v>23</v>
      </c>
      <c r="B15" s="17">
        <v>1735454</v>
      </c>
      <c r="C15" s="17">
        <v>1735438.52</v>
      </c>
      <c r="D15" s="9">
        <f t="shared" si="1"/>
        <v>99.999108014387019</v>
      </c>
      <c r="E15" s="10">
        <f t="shared" si="0"/>
        <v>-15.479999999981374</v>
      </c>
      <c r="G15" s="15"/>
    </row>
    <row r="16" spans="1:7" ht="39" thickBot="1" x14ac:dyDescent="0.25">
      <c r="A16" s="16" t="s">
        <v>12</v>
      </c>
      <c r="B16" s="17">
        <v>136500</v>
      </c>
      <c r="C16" s="17">
        <v>133482</v>
      </c>
      <c r="D16" s="9">
        <f>C16/B16*100</f>
        <v>97.78901098901099</v>
      </c>
      <c r="E16" s="10">
        <f t="shared" si="0"/>
        <v>-3018</v>
      </c>
      <c r="G16" s="15"/>
    </row>
    <row r="17" spans="1:15" s="21" customFormat="1" ht="27" customHeight="1" thickBot="1" x14ac:dyDescent="0.25">
      <c r="A17" s="18" t="s">
        <v>13</v>
      </c>
      <c r="B17" s="19">
        <f>SUM(B10:B16)</f>
        <v>35251852.259999998</v>
      </c>
      <c r="C17" s="19">
        <f>SUM(C10:C16)</f>
        <v>34259100.210000001</v>
      </c>
      <c r="D17" s="9">
        <f>C17/B17*100</f>
        <v>97.183830107201302</v>
      </c>
      <c r="E17" s="20">
        <f t="shared" si="0"/>
        <v>-992752.04999999702</v>
      </c>
    </row>
    <row r="18" spans="1:15" ht="15.75" thickBot="1" x14ac:dyDescent="0.25">
      <c r="A18" s="22" t="s">
        <v>21</v>
      </c>
      <c r="B18" s="23" t="s">
        <v>14</v>
      </c>
      <c r="C18" s="23">
        <v>2411617.5</v>
      </c>
      <c r="D18" s="9"/>
      <c r="E18" s="24"/>
    </row>
    <row r="19" spans="1:15" s="21" customFormat="1" ht="25.5" customHeight="1" thickBot="1" x14ac:dyDescent="0.25">
      <c r="A19" s="25" t="s">
        <v>15</v>
      </c>
      <c r="B19" s="26">
        <f>SUM(B17:B18)</f>
        <v>35251852.259999998</v>
      </c>
      <c r="C19" s="26">
        <f>SUM(C17:C18)</f>
        <v>36670717.710000001</v>
      </c>
      <c r="D19" s="9">
        <f>C19/B19*100</f>
        <v>104.02493871679468</v>
      </c>
      <c r="E19" s="27">
        <f>C19-B19</f>
        <v>1418865.450000003</v>
      </c>
    </row>
    <row r="20" spans="1:15" s="21" customFormat="1" ht="17.25" customHeight="1" x14ac:dyDescent="0.2">
      <c r="A20" s="55" t="s">
        <v>16</v>
      </c>
      <c r="B20" s="56"/>
      <c r="C20" s="56"/>
      <c r="D20" s="56"/>
      <c r="E20" s="57"/>
    </row>
    <row r="21" spans="1:15" ht="26.25" customHeight="1" x14ac:dyDescent="0.2">
      <c r="A21" s="28" t="s">
        <v>17</v>
      </c>
      <c r="B21" s="29">
        <v>30578843.170000002</v>
      </c>
      <c r="C21" s="29">
        <v>29891728.280000001</v>
      </c>
      <c r="D21" s="30">
        <f>C21/B21*100</f>
        <v>97.752972909471907</v>
      </c>
      <c r="E21" s="31">
        <f>C21-B21</f>
        <v>-687114.8900000006</v>
      </c>
    </row>
    <row r="22" spans="1:15" ht="30.75" customHeight="1" x14ac:dyDescent="0.2">
      <c r="A22" s="13" t="s">
        <v>18</v>
      </c>
      <c r="B22" s="29">
        <v>5253954.54</v>
      </c>
      <c r="C22" s="29">
        <v>4849827.18</v>
      </c>
      <c r="D22" s="30">
        <f>C22/B22*100</f>
        <v>92.308129868211608</v>
      </c>
      <c r="E22" s="31">
        <f>C22-B22</f>
        <v>-404127.36000000034</v>
      </c>
    </row>
    <row r="23" spans="1:15" ht="30.75" customHeight="1" x14ac:dyDescent="0.2">
      <c r="A23" s="28" t="s">
        <v>19</v>
      </c>
      <c r="B23" s="29"/>
      <c r="C23" s="29"/>
      <c r="D23" s="30">
        <v>0</v>
      </c>
      <c r="E23" s="31">
        <v>0</v>
      </c>
    </row>
    <row r="24" spans="1:15" s="21" customFormat="1" ht="19.5" customHeight="1" x14ac:dyDescent="0.2">
      <c r="A24" s="32" t="s">
        <v>20</v>
      </c>
      <c r="B24" s="33">
        <f>SUM(B21,B22)</f>
        <v>35832797.710000001</v>
      </c>
      <c r="C24" s="33">
        <f>SUM(C21+C22)</f>
        <v>34741555.460000001</v>
      </c>
      <c r="D24" s="34">
        <f>C24/B24*100</f>
        <v>96.954627269599257</v>
      </c>
      <c r="E24" s="35">
        <f>C24-B24</f>
        <v>-1091242.25</v>
      </c>
      <c r="I24" s="21">
        <v>38286.58</v>
      </c>
      <c r="O24" s="36"/>
    </row>
    <row r="25" spans="1:15" ht="15.75" thickBot="1" x14ac:dyDescent="0.25">
      <c r="A25" s="37" t="s">
        <v>25</v>
      </c>
      <c r="B25" s="38" t="s">
        <v>14</v>
      </c>
      <c r="C25" s="39">
        <f>SUM(C19-C24)</f>
        <v>1929162.25</v>
      </c>
      <c r="D25" s="40" t="s">
        <v>14</v>
      </c>
      <c r="E25" s="41" t="s">
        <v>14</v>
      </c>
      <c r="G25" s="42"/>
      <c r="H25" s="42"/>
      <c r="I25" s="42">
        <v>97097.83</v>
      </c>
    </row>
    <row r="26" spans="1:15" x14ac:dyDescent="0.2">
      <c r="G26" s="42"/>
      <c r="H26" s="42"/>
      <c r="I26" s="42"/>
    </row>
    <row r="27" spans="1:15" ht="28.5" customHeight="1" x14ac:dyDescent="0.2">
      <c r="A27" s="48"/>
      <c r="B27" s="48"/>
      <c r="C27" s="48"/>
      <c r="D27" s="48"/>
      <c r="E27" s="48"/>
      <c r="G27" s="43"/>
      <c r="H27" s="42"/>
      <c r="I27" s="42"/>
      <c r="K27" s="43"/>
    </row>
    <row r="28" spans="1:15" x14ac:dyDescent="0.2">
      <c r="G28" s="42"/>
      <c r="H28" s="42"/>
      <c r="I28" s="42">
        <f>SUM(I23:I27)</f>
        <v>135384.41</v>
      </c>
      <c r="J28" s="42">
        <f>C25-I28</f>
        <v>1793777.84</v>
      </c>
      <c r="K28" s="42"/>
      <c r="L28" s="42">
        <v>1793724</v>
      </c>
    </row>
    <row r="29" spans="1:15" x14ac:dyDescent="0.2">
      <c r="A29"/>
      <c r="G29" s="42"/>
      <c r="H29" s="42"/>
      <c r="I29" s="42"/>
    </row>
    <row r="30" spans="1:15" x14ac:dyDescent="0.2">
      <c r="G30" s="44"/>
      <c r="H30" s="43"/>
      <c r="I30" s="42"/>
    </row>
    <row r="31" spans="1:15" x14ac:dyDescent="0.2">
      <c r="G31" s="42"/>
      <c r="H31" s="42"/>
      <c r="I31" s="42"/>
    </row>
    <row r="32" spans="1:15" x14ac:dyDescent="0.2">
      <c r="G32" s="42"/>
      <c r="H32" s="42"/>
      <c r="I32" s="42"/>
      <c r="J32" s="42">
        <f>C25-I28</f>
        <v>1793777.84</v>
      </c>
    </row>
    <row r="33" spans="1:13" ht="15" x14ac:dyDescent="0.2">
      <c r="A33" s="2" t="s">
        <v>26</v>
      </c>
      <c r="B33" s="45"/>
      <c r="D33" s="2" t="s">
        <v>27</v>
      </c>
    </row>
    <row r="40" spans="1:13" x14ac:dyDescent="0.2">
      <c r="J40" s="42"/>
    </row>
    <row r="41" spans="1:13" x14ac:dyDescent="0.2">
      <c r="M41" s="15">
        <v>1793777.84</v>
      </c>
    </row>
  </sheetData>
  <mergeCells count="7">
    <mergeCell ref="A27:E27"/>
    <mergeCell ref="D1:E1"/>
    <mergeCell ref="D2:E2"/>
    <mergeCell ref="A5:E6"/>
    <mergeCell ref="A9:E9"/>
    <mergeCell ref="A20:E20"/>
    <mergeCell ref="D3:E3"/>
  </mergeCells>
  <pageMargins left="0.74803149606299213" right="0.35433070866141736" top="0.98425196850393704" bottom="0.98425196850393704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з.ф.</vt:lpstr>
      <vt:lpstr>з.ф.!Область_печати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Пользователь Windows</cp:lastModifiedBy>
  <cp:lastPrinted>2021-01-06T06:21:55Z</cp:lastPrinted>
  <dcterms:created xsi:type="dcterms:W3CDTF">2020-02-11T11:26:34Z</dcterms:created>
  <dcterms:modified xsi:type="dcterms:W3CDTF">2021-01-13T09:19:25Z</dcterms:modified>
</cp:coreProperties>
</file>