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4 сесія\сайт\РШ\114 Рш Сивашівська ср\"/>
    </mc:Choice>
  </mc:AlternateContent>
  <bookViews>
    <workbookView xWindow="0" yWindow="0" windowWidth="20490" windowHeight="7650"/>
  </bookViews>
  <sheets>
    <sheet name="с.ф." sheetId="2" r:id="rId1"/>
  </sheets>
  <definedNames>
    <definedName name="_xlnm.Print_Area" localSheetId="0">с.ф.!$A$1:$E$35</definedName>
  </definedNames>
  <calcPr calcId="162913"/>
</workbook>
</file>

<file path=xl/calcChain.xml><?xml version="1.0" encoding="utf-8"?>
<calcChain xmlns="http://schemas.openxmlformats.org/spreadsheetml/2006/main">
  <c r="D26" i="2" l="1"/>
  <c r="C19" i="2"/>
  <c r="C22" i="2"/>
  <c r="C31" i="2"/>
  <c r="D31" i="2" s="1"/>
  <c r="C32" i="2"/>
  <c r="C10" i="2"/>
  <c r="B10" i="2"/>
  <c r="B19" i="2" s="1"/>
  <c r="B31" i="2"/>
  <c r="E12" i="2"/>
  <c r="D12" i="2"/>
  <c r="E14" i="2"/>
  <c r="D14" i="2"/>
  <c r="E11" i="2"/>
  <c r="D25" i="2"/>
  <c r="D18" i="2"/>
  <c r="D10" i="2"/>
  <c r="D9" i="2"/>
  <c r="D27" i="2"/>
  <c r="E25" i="2"/>
  <c r="E26" i="2"/>
  <c r="E27" i="2"/>
  <c r="E29" i="2"/>
  <c r="E28" i="2"/>
  <c r="E30" i="2"/>
  <c r="E31" i="2" s="1"/>
  <c r="E9" i="2"/>
  <c r="D28" i="2"/>
  <c r="D29" i="2"/>
  <c r="E15" i="2"/>
  <c r="D16" i="2"/>
  <c r="E16" i="2"/>
  <c r="E17" i="2"/>
  <c r="E10" i="2"/>
  <c r="E18" i="2"/>
  <c r="E13" i="2"/>
  <c r="D11" i="2"/>
  <c r="D30" i="2"/>
  <c r="D19" i="2" l="1"/>
  <c r="B22" i="2"/>
  <c r="E19" i="2"/>
</calcChain>
</file>

<file path=xl/sharedStrings.xml><?xml version="1.0" encoding="utf-8"?>
<sst xmlns="http://schemas.openxmlformats.org/spreadsheetml/2006/main" count="41" uniqueCount="36">
  <si>
    <t>Виконано (касові видатки)</t>
  </si>
  <si>
    <t>% виконання до плану</t>
  </si>
  <si>
    <t>Відхилення (+,-)</t>
  </si>
  <si>
    <t>ВИДАТКИ</t>
  </si>
  <si>
    <t xml:space="preserve">Найменування </t>
  </si>
  <si>
    <t>Уточнений план на рік</t>
  </si>
  <si>
    <t>Спеціальний фонд</t>
  </si>
  <si>
    <t>Власні надходження бюджетних установ і організацій</t>
  </si>
  <si>
    <t>Всього спеціальний фонд доходів</t>
  </si>
  <si>
    <t>Х</t>
  </si>
  <si>
    <t>Всього доходів спеціального фонду з урахуванням залишку</t>
  </si>
  <si>
    <t>Видатки бюджетних установ (за рахунок власних надходжень)</t>
  </si>
  <si>
    <t>Видатки спеціального фонду, всього</t>
  </si>
  <si>
    <t>Надходження до фонду охорони навколишнього природного середовища</t>
  </si>
  <si>
    <t>Надходження до фонду самоопдаткування</t>
  </si>
  <si>
    <t>Ремонт та утримання доріг</t>
  </si>
  <si>
    <t>Охорона навколишнього природного середовища</t>
  </si>
  <si>
    <t>Видатки за рахунок фонду самооподаткування</t>
  </si>
  <si>
    <t>Видатки на здійснення заходів з енергозбереження, у т.ч.оснащення інженерних вводів багатоквартирних житлових будинків засобами обліку споживання води</t>
  </si>
  <si>
    <t xml:space="preserve"> -надходження з загального фонду сільського  бюджету</t>
  </si>
  <si>
    <t>Перераховано залишок</t>
  </si>
  <si>
    <t>Інші субвенції</t>
  </si>
  <si>
    <t>Доходи від продажу активів</t>
  </si>
  <si>
    <t>грн</t>
  </si>
  <si>
    <t>-Інші субвенції</t>
  </si>
  <si>
    <t>Бюджет розвитку</t>
  </si>
  <si>
    <t>Бюджет розвитку, в т ч:</t>
  </si>
  <si>
    <t>залишок на 01.01.2020 року</t>
  </si>
  <si>
    <t>Залишок на 01.01.2021року.</t>
  </si>
  <si>
    <t>Надходження бюджетних установ від реалізації в установленому порядку майна (крім нерухомого майна)</t>
  </si>
  <si>
    <t>ДОХОДИ</t>
  </si>
  <si>
    <t xml:space="preserve">Додаток 2                      </t>
  </si>
  <si>
    <t>до рішення сесії селищної ради</t>
  </si>
  <si>
    <t>Секретар селищної ради                                   Ігор КРИВОНОГОВ</t>
  </si>
  <si>
    <t>Звіт про виконання спеціального фонду сільського  бюджету за 2020 рік</t>
  </si>
  <si>
    <t>від 11.01.2021 р. № 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</si>
</sst>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color indexed="10"/>
      <name val="Arial Cyr"/>
      <charset val="204"/>
    </font>
    <font>
      <sz val="8"/>
      <color indexed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4"/>
      <color indexed="6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wrapText="1"/>
    </xf>
    <xf numFmtId="164" fontId="1" fillId="0" borderId="0" xfId="0" applyNumberFormat="1" applyFont="1" applyAlignment="1">
      <alignment vertical="center" wrapText="1"/>
    </xf>
    <xf numFmtId="0" fontId="0" fillId="0" borderId="0" xfId="0" applyAlignment="1">
      <alignment horizontal="right" wrapText="1"/>
    </xf>
    <xf numFmtId="164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2" fontId="0" fillId="0" borderId="0" xfId="0" applyNumberFormat="1"/>
    <xf numFmtId="2" fontId="0" fillId="0" borderId="0" xfId="0" applyNumberFormat="1" applyFill="1" applyAlignment="1">
      <alignment horizontal="center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0" fontId="4" fillId="0" borderId="0" xfId="0" applyFont="1"/>
    <xf numFmtId="2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wrapText="1"/>
    </xf>
    <xf numFmtId="2" fontId="4" fillId="2" borderId="7" xfId="0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center" wrapText="1"/>
    </xf>
    <xf numFmtId="2" fontId="4" fillId="0" borderId="6" xfId="0" applyNumberFormat="1" applyFont="1" applyBorder="1" applyAlignment="1">
      <alignment horizontal="center" wrapText="1"/>
    </xf>
    <xf numFmtId="2" fontId="6" fillId="0" borderId="6" xfId="0" applyNumberFormat="1" applyFont="1" applyBorder="1" applyAlignment="1">
      <alignment horizontal="center" wrapText="1"/>
    </xf>
    <xf numFmtId="0" fontId="4" fillId="0" borderId="4" xfId="0" applyFont="1" applyBorder="1" applyAlignment="1">
      <alignment vertical="center" wrapText="1"/>
    </xf>
    <xf numFmtId="2" fontId="4" fillId="0" borderId="6" xfId="0" applyNumberFormat="1" applyFont="1" applyFill="1" applyBorder="1" applyAlignment="1">
      <alignment horizontal="center" wrapText="1"/>
    </xf>
    <xf numFmtId="0" fontId="5" fillId="0" borderId="4" xfId="0" applyFont="1" applyBorder="1" applyAlignment="1">
      <alignment wrapText="1"/>
    </xf>
    <xf numFmtId="2" fontId="5" fillId="2" borderId="6" xfId="0" applyNumberFormat="1" applyFont="1" applyFill="1" applyBorder="1" applyAlignment="1">
      <alignment horizontal="center" wrapText="1"/>
    </xf>
    <xf numFmtId="2" fontId="4" fillId="0" borderId="8" xfId="0" applyNumberFormat="1" applyFont="1" applyBorder="1" applyAlignment="1">
      <alignment horizontal="center" wrapText="1"/>
    </xf>
    <xf numFmtId="2" fontId="4" fillId="0" borderId="7" xfId="0" applyNumberFormat="1" applyFont="1" applyFill="1" applyBorder="1" applyAlignment="1">
      <alignment horizontal="center" wrapText="1"/>
    </xf>
    <xf numFmtId="0" fontId="4" fillId="0" borderId="9" xfId="0" applyFont="1" applyBorder="1" applyAlignment="1">
      <alignment wrapText="1"/>
    </xf>
    <xf numFmtId="2" fontId="4" fillId="0" borderId="10" xfId="0" applyNumberFormat="1" applyFont="1" applyBorder="1" applyAlignment="1">
      <alignment horizontal="center" wrapText="1"/>
    </xf>
    <xf numFmtId="2" fontId="4" fillId="0" borderId="10" xfId="0" applyNumberFormat="1" applyFont="1" applyFill="1" applyBorder="1" applyAlignment="1">
      <alignment horizontal="center" wrapText="1"/>
    </xf>
    <xf numFmtId="2" fontId="4" fillId="0" borderId="11" xfId="0" applyNumberFormat="1" applyFont="1" applyFill="1" applyBorder="1" applyAlignment="1">
      <alignment horizontal="center" wrapText="1"/>
    </xf>
    <xf numFmtId="0" fontId="5" fillId="0" borderId="9" xfId="0" applyFont="1" applyBorder="1" applyAlignment="1">
      <alignment wrapText="1"/>
    </xf>
    <xf numFmtId="2" fontId="5" fillId="0" borderId="10" xfId="0" applyNumberFormat="1" applyFont="1" applyBorder="1" applyAlignment="1">
      <alignment horizontal="center" wrapText="1"/>
    </xf>
    <xf numFmtId="2" fontId="5" fillId="2" borderId="10" xfId="0" applyNumberFormat="1" applyFont="1" applyFill="1" applyBorder="1" applyAlignment="1">
      <alignment horizontal="center" wrapText="1"/>
    </xf>
    <xf numFmtId="2" fontId="5" fillId="0" borderId="10" xfId="0" applyNumberFormat="1" applyFont="1" applyFill="1" applyBorder="1" applyAlignment="1">
      <alignment horizontal="center" wrapText="1"/>
    </xf>
    <xf numFmtId="2" fontId="5" fillId="0" borderId="11" xfId="0" applyNumberFormat="1" applyFont="1" applyFill="1" applyBorder="1" applyAlignment="1">
      <alignment horizont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wrapText="1"/>
    </xf>
    <xf numFmtId="2" fontId="4" fillId="0" borderId="8" xfId="0" applyNumberFormat="1" applyFont="1" applyFill="1" applyBorder="1" applyAlignment="1">
      <alignment horizontal="center" wrapText="1"/>
    </xf>
    <xf numFmtId="2" fontId="4" fillId="0" borderId="13" xfId="0" applyNumberFormat="1" applyFont="1" applyFill="1" applyBorder="1" applyAlignment="1">
      <alignment horizontal="center" wrapText="1"/>
    </xf>
    <xf numFmtId="2" fontId="7" fillId="0" borderId="6" xfId="0" applyNumberFormat="1" applyFont="1" applyBorder="1" applyAlignment="1">
      <alignment horizontal="center" vertical="center"/>
    </xf>
    <xf numFmtId="2" fontId="0" fillId="0" borderId="0" xfId="0" applyNumberFormat="1" applyAlignment="1">
      <alignment wrapText="1"/>
    </xf>
    <xf numFmtId="49" fontId="4" fillId="0" borderId="4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2" fontId="4" fillId="0" borderId="0" xfId="0" applyNumberFormat="1" applyFont="1" applyAlignment="1"/>
    <xf numFmtId="2" fontId="4" fillId="0" borderId="0" xfId="0" applyNumberFormat="1" applyFont="1" applyAlignment="1"/>
    <xf numFmtId="0" fontId="4" fillId="0" borderId="0" xfId="0" applyFont="1" applyAlignment="1"/>
    <xf numFmtId="164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I36"/>
  <sheetViews>
    <sheetView tabSelected="1" view="pageBreakPreview" zoomScale="75" zoomScaleNormal="75" zoomScaleSheetLayoutView="75" workbookViewId="0">
      <selection activeCell="A4" sqref="A4:E4"/>
    </sheetView>
  </sheetViews>
  <sheetFormatPr defaultRowHeight="12.75" x14ac:dyDescent="0.2"/>
  <cols>
    <col min="1" max="1" width="52" customWidth="1"/>
    <col min="2" max="2" width="14.85546875" style="7" customWidth="1"/>
    <col min="3" max="3" width="15.28515625" style="7" customWidth="1"/>
    <col min="4" max="4" width="14.28515625" style="7" customWidth="1"/>
    <col min="5" max="5" width="15.5703125" style="7" customWidth="1"/>
    <col min="9" max="9" width="9.85546875" bestFit="1" customWidth="1"/>
  </cols>
  <sheetData>
    <row r="1" spans="1:7" ht="18.75" x14ac:dyDescent="0.3">
      <c r="A1" s="11"/>
      <c r="C1" s="51" t="s">
        <v>31</v>
      </c>
      <c r="D1" s="52"/>
      <c r="E1" s="52"/>
      <c r="F1" s="2"/>
    </row>
    <row r="2" spans="1:7" ht="18.75" x14ac:dyDescent="0.3">
      <c r="A2" s="11"/>
      <c r="B2" s="48"/>
      <c r="C2" s="50" t="s">
        <v>32</v>
      </c>
      <c r="D2" s="50"/>
      <c r="E2" s="50"/>
      <c r="F2" s="2"/>
    </row>
    <row r="3" spans="1:7" ht="18.75" x14ac:dyDescent="0.3">
      <c r="A3" s="11"/>
      <c r="B3" s="12"/>
      <c r="C3" s="49" t="s">
        <v>35</v>
      </c>
      <c r="D3" s="50"/>
      <c r="E3" s="50"/>
      <c r="F3" s="2"/>
    </row>
    <row r="4" spans="1:7" ht="38.25" customHeight="1" x14ac:dyDescent="0.3">
      <c r="A4" s="68" t="s">
        <v>34</v>
      </c>
      <c r="B4" s="68"/>
      <c r="C4" s="68"/>
      <c r="D4" s="68"/>
      <c r="E4" s="68"/>
    </row>
    <row r="5" spans="1:7" ht="35.25" customHeight="1" thickBot="1" x14ac:dyDescent="0.35">
      <c r="A5" s="11"/>
      <c r="B5" s="12"/>
      <c r="C5" s="12"/>
      <c r="D5" s="12"/>
      <c r="E5" s="12" t="s">
        <v>23</v>
      </c>
    </row>
    <row r="6" spans="1:7" ht="63" customHeight="1" thickBot="1" x14ac:dyDescent="0.25">
      <c r="A6" s="13" t="s">
        <v>4</v>
      </c>
      <c r="B6" s="14" t="s">
        <v>5</v>
      </c>
      <c r="C6" s="14" t="s">
        <v>0</v>
      </c>
      <c r="D6" s="14" t="s">
        <v>1</v>
      </c>
      <c r="E6" s="15" t="s">
        <v>2</v>
      </c>
    </row>
    <row r="7" spans="1:7" ht="24" customHeight="1" thickBot="1" x14ac:dyDescent="0.35">
      <c r="A7" s="59" t="s">
        <v>30</v>
      </c>
      <c r="B7" s="60"/>
      <c r="C7" s="60"/>
      <c r="D7" s="60"/>
      <c r="E7" s="61"/>
    </row>
    <row r="8" spans="1:7" ht="18" customHeight="1" x14ac:dyDescent="0.3">
      <c r="A8" s="62" t="s">
        <v>6</v>
      </c>
      <c r="B8" s="63"/>
      <c r="C8" s="63"/>
      <c r="D8" s="63"/>
      <c r="E8" s="64"/>
    </row>
    <row r="9" spans="1:7" s="1" customFormat="1" ht="37.5" customHeight="1" x14ac:dyDescent="0.3">
      <c r="A9" s="16" t="s">
        <v>7</v>
      </c>
      <c r="B9" s="17">
        <v>14300</v>
      </c>
      <c r="C9" s="18">
        <v>15045.88</v>
      </c>
      <c r="D9" s="19">
        <f>C9/B9*100</f>
        <v>105.21594405594405</v>
      </c>
      <c r="E9" s="20">
        <f>C9-B9</f>
        <v>745.8799999999992</v>
      </c>
      <c r="G9" s="3"/>
    </row>
    <row r="10" spans="1:7" s="3" customFormat="1" ht="0.75" customHeight="1" x14ac:dyDescent="0.3">
      <c r="A10" s="21" t="s">
        <v>26</v>
      </c>
      <c r="B10" s="19">
        <f>B11+B12+B14</f>
        <v>646581</v>
      </c>
      <c r="C10" s="19">
        <f>C11+C12+C14</f>
        <v>636427.46</v>
      </c>
      <c r="D10" s="19">
        <f>C10/B10*100</f>
        <v>98.429656918468055</v>
      </c>
      <c r="E10" s="20">
        <f t="shared" ref="E10:E18" si="0">C10-B10</f>
        <v>-10153.540000000037</v>
      </c>
    </row>
    <row r="11" spans="1:7" s="3" customFormat="1" ht="33" customHeight="1" x14ac:dyDescent="0.3">
      <c r="A11" s="22" t="s">
        <v>19</v>
      </c>
      <c r="B11" s="44">
        <v>64100</v>
      </c>
      <c r="C11" s="44">
        <v>64100</v>
      </c>
      <c r="D11" s="19">
        <f>C11/B11*100</f>
        <v>100</v>
      </c>
      <c r="E11" s="20">
        <f>C11-B11</f>
        <v>0</v>
      </c>
    </row>
    <row r="12" spans="1:7" s="3" customFormat="1" ht="18.75" hidden="1" x14ac:dyDescent="0.3">
      <c r="A12" s="46" t="s">
        <v>24</v>
      </c>
      <c r="B12" s="44"/>
      <c r="C12" s="44"/>
      <c r="D12" s="19" t="e">
        <f>C12/B12*100</f>
        <v>#DIV/0!</v>
      </c>
      <c r="E12" s="20">
        <f>C12-B12</f>
        <v>0</v>
      </c>
    </row>
    <row r="13" spans="1:7" s="3" customFormat="1" ht="18.75" hidden="1" x14ac:dyDescent="0.3">
      <c r="A13" s="16" t="s">
        <v>22</v>
      </c>
      <c r="B13" s="24"/>
      <c r="C13" s="23"/>
      <c r="D13" s="19">
        <v>100</v>
      </c>
      <c r="E13" s="20">
        <f t="shared" si="0"/>
        <v>0</v>
      </c>
    </row>
    <row r="14" spans="1:7" s="3" customFormat="1" ht="18.75" x14ac:dyDescent="0.3">
      <c r="A14" s="16" t="s">
        <v>21</v>
      </c>
      <c r="B14" s="24">
        <v>582481</v>
      </c>
      <c r="C14" s="23">
        <v>572327.46</v>
      </c>
      <c r="D14" s="19">
        <f>C14/B14*100</f>
        <v>98.256846146054542</v>
      </c>
      <c r="E14" s="20">
        <f>C14-B14</f>
        <v>-10153.540000000037</v>
      </c>
    </row>
    <row r="15" spans="1:7" s="3" customFormat="1" ht="37.5" x14ac:dyDescent="0.3">
      <c r="A15" s="16" t="s">
        <v>13</v>
      </c>
      <c r="B15" s="24"/>
      <c r="C15" s="23">
        <v>770</v>
      </c>
      <c r="D15" s="19">
        <v>100</v>
      </c>
      <c r="E15" s="20">
        <f t="shared" si="0"/>
        <v>770</v>
      </c>
    </row>
    <row r="16" spans="1:7" s="3" customFormat="1" ht="18" hidden="1" customHeight="1" x14ac:dyDescent="0.3">
      <c r="A16" s="16" t="s">
        <v>14</v>
      </c>
      <c r="B16" s="24"/>
      <c r="C16" s="23"/>
      <c r="D16" s="19" t="e">
        <f>C16/B16*100</f>
        <v>#DIV/0!</v>
      </c>
      <c r="E16" s="20">
        <f t="shared" si="0"/>
        <v>0</v>
      </c>
    </row>
    <row r="17" spans="1:9" s="3" customFormat="1" ht="56.25" x14ac:dyDescent="0.3">
      <c r="A17" s="47" t="s">
        <v>29</v>
      </c>
      <c r="B17" s="24"/>
      <c r="C17" s="23">
        <v>3776.5</v>
      </c>
      <c r="D17" s="19">
        <v>100</v>
      </c>
      <c r="E17" s="20">
        <f t="shared" si="0"/>
        <v>3776.5</v>
      </c>
    </row>
    <row r="18" spans="1:9" s="1" customFormat="1" ht="18.75" hidden="1" x14ac:dyDescent="0.3">
      <c r="A18" s="25" t="s">
        <v>21</v>
      </c>
      <c r="B18" s="23"/>
      <c r="C18" s="26"/>
      <c r="D18" s="19" t="e">
        <f>C18/B18*100</f>
        <v>#DIV/0!</v>
      </c>
      <c r="E18" s="20">
        <f t="shared" si="0"/>
        <v>0</v>
      </c>
      <c r="F18" s="54"/>
      <c r="G18" s="55"/>
    </row>
    <row r="19" spans="1:9" s="1" customFormat="1" ht="36.75" customHeight="1" x14ac:dyDescent="0.3">
      <c r="A19" s="27" t="s">
        <v>8</v>
      </c>
      <c r="B19" s="28">
        <f>B9+B10</f>
        <v>660881</v>
      </c>
      <c r="C19" s="28">
        <f>C9+C11+C14+C15+C17</f>
        <v>656019.84</v>
      </c>
      <c r="D19" s="28">
        <f>C19/B19*100</f>
        <v>99.264442463923146</v>
      </c>
      <c r="E19" s="28">
        <f>C19-B19</f>
        <v>-4861.1600000000326</v>
      </c>
      <c r="F19" s="4"/>
      <c r="G19" s="4"/>
    </row>
    <row r="20" spans="1:9" s="1" customFormat="1" ht="23.25" customHeight="1" thickBot="1" x14ac:dyDescent="0.35">
      <c r="A20" s="16" t="s">
        <v>27</v>
      </c>
      <c r="B20" s="23" t="s">
        <v>9</v>
      </c>
      <c r="C20" s="29">
        <v>9298.1299999999992</v>
      </c>
      <c r="D20" s="26" t="s">
        <v>9</v>
      </c>
      <c r="E20" s="30"/>
    </row>
    <row r="21" spans="1:9" s="1" customFormat="1" ht="23.25" customHeight="1" x14ac:dyDescent="0.3">
      <c r="A21" s="31" t="s">
        <v>20</v>
      </c>
      <c r="B21" s="32"/>
      <c r="C21" s="32"/>
      <c r="D21" s="33"/>
      <c r="E21" s="34"/>
    </row>
    <row r="22" spans="1:9" s="1" customFormat="1" ht="40.5" customHeight="1" thickBot="1" x14ac:dyDescent="0.35">
      <c r="A22" s="35" t="s">
        <v>10</v>
      </c>
      <c r="B22" s="36">
        <f>B19</f>
        <v>660881</v>
      </c>
      <c r="C22" s="37">
        <f>C19+C20-C21</f>
        <v>665317.97</v>
      </c>
      <c r="D22" s="38"/>
      <c r="E22" s="39"/>
    </row>
    <row r="23" spans="1:9" s="1" customFormat="1" ht="27" customHeight="1" thickBot="1" x14ac:dyDescent="0.35">
      <c r="A23" s="65" t="s">
        <v>3</v>
      </c>
      <c r="B23" s="66"/>
      <c r="C23" s="66"/>
      <c r="D23" s="66"/>
      <c r="E23" s="67"/>
    </row>
    <row r="24" spans="1:9" s="1" customFormat="1" ht="21.75" customHeight="1" x14ac:dyDescent="0.3">
      <c r="A24" s="56" t="s">
        <v>6</v>
      </c>
      <c r="B24" s="57"/>
      <c r="C24" s="57"/>
      <c r="D24" s="57"/>
      <c r="E24" s="58"/>
      <c r="I24" s="45"/>
    </row>
    <row r="25" spans="1:9" s="5" customFormat="1" ht="37.5" x14ac:dyDescent="0.3">
      <c r="A25" s="16" t="s">
        <v>11</v>
      </c>
      <c r="B25" s="23">
        <v>17300</v>
      </c>
      <c r="C25" s="23">
        <v>17300</v>
      </c>
      <c r="D25" s="19">
        <f t="shared" ref="D25:D30" si="1">C25/B25*100</f>
        <v>100</v>
      </c>
      <c r="E25" s="20">
        <f t="shared" ref="E25:E30" si="2">C25-B25</f>
        <v>0</v>
      </c>
      <c r="G25" s="6"/>
    </row>
    <row r="26" spans="1:9" s="5" customFormat="1" ht="17.45" customHeight="1" x14ac:dyDescent="0.3">
      <c r="A26" s="16" t="s">
        <v>25</v>
      </c>
      <c r="B26" s="44">
        <v>707508</v>
      </c>
      <c r="C26" s="44">
        <v>636427.46</v>
      </c>
      <c r="D26" s="19">
        <f>C26/B26*100</f>
        <v>89.953394166567719</v>
      </c>
      <c r="E26" s="20">
        <f t="shared" si="2"/>
        <v>-71080.540000000037</v>
      </c>
    </row>
    <row r="27" spans="1:9" s="5" customFormat="1" ht="18.75" hidden="1" x14ac:dyDescent="0.3">
      <c r="A27" s="16" t="s">
        <v>15</v>
      </c>
      <c r="B27" s="23"/>
      <c r="C27" s="23"/>
      <c r="D27" s="19" t="e">
        <f t="shared" si="1"/>
        <v>#DIV/0!</v>
      </c>
      <c r="E27" s="20">
        <f t="shared" si="2"/>
        <v>0</v>
      </c>
    </row>
    <row r="28" spans="1:9" s="5" customFormat="1" ht="37.5" hidden="1" x14ac:dyDescent="0.3">
      <c r="A28" s="16" t="s">
        <v>16</v>
      </c>
      <c r="B28" s="23">
        <v>0</v>
      </c>
      <c r="C28" s="23"/>
      <c r="D28" s="19" t="e">
        <f t="shared" si="1"/>
        <v>#DIV/0!</v>
      </c>
      <c r="E28" s="20">
        <f t="shared" si="2"/>
        <v>0</v>
      </c>
    </row>
    <row r="29" spans="1:9" s="5" customFormat="1" ht="22.9" hidden="1" customHeight="1" x14ac:dyDescent="0.3">
      <c r="A29" s="16" t="s">
        <v>17</v>
      </c>
      <c r="B29" s="23">
        <v>0</v>
      </c>
      <c r="C29" s="23">
        <v>0</v>
      </c>
      <c r="D29" s="19" t="e">
        <f t="shared" si="1"/>
        <v>#DIV/0!</v>
      </c>
      <c r="E29" s="20">
        <f t="shared" si="2"/>
        <v>0</v>
      </c>
    </row>
    <row r="30" spans="1:9" s="5" customFormat="1" ht="93.75" hidden="1" x14ac:dyDescent="0.3">
      <c r="A30" s="25" t="s">
        <v>18</v>
      </c>
      <c r="B30" s="40">
        <v>0</v>
      </c>
      <c r="C30" s="40"/>
      <c r="D30" s="19" t="e">
        <f t="shared" si="1"/>
        <v>#DIV/0!</v>
      </c>
      <c r="E30" s="20">
        <f t="shared" si="2"/>
        <v>0</v>
      </c>
    </row>
    <row r="31" spans="1:9" s="5" customFormat="1" ht="24.75" customHeight="1" x14ac:dyDescent="0.3">
      <c r="A31" s="27" t="s">
        <v>12</v>
      </c>
      <c r="B31" s="28">
        <f>B25+B26</f>
        <v>724808</v>
      </c>
      <c r="C31" s="28">
        <f>C25+C26</f>
        <v>653727.46</v>
      </c>
      <c r="D31" s="28">
        <f>C31/B31*100</f>
        <v>90.193190472511333</v>
      </c>
      <c r="E31" s="28">
        <f>SUM(E25:E30)</f>
        <v>-71080.540000000037</v>
      </c>
    </row>
    <row r="32" spans="1:9" s="5" customFormat="1" ht="18.75" customHeight="1" thickBot="1" x14ac:dyDescent="0.35">
      <c r="A32" s="41" t="s">
        <v>28</v>
      </c>
      <c r="B32" s="29" t="s">
        <v>9</v>
      </c>
      <c r="C32" s="29">
        <f>C22-C31</f>
        <v>11590.510000000009</v>
      </c>
      <c r="D32" s="42" t="s">
        <v>9</v>
      </c>
      <c r="E32" s="43"/>
    </row>
    <row r="33" spans="1:5" x14ac:dyDescent="0.2">
      <c r="B33" s="10"/>
      <c r="D33" s="8"/>
      <c r="E33" s="9"/>
    </row>
    <row r="34" spans="1:5" ht="18.75" x14ac:dyDescent="0.3">
      <c r="A34" s="69" t="s">
        <v>33</v>
      </c>
      <c r="B34" s="69"/>
      <c r="C34" s="69"/>
      <c r="D34" s="69"/>
      <c r="E34" s="69"/>
    </row>
    <row r="35" spans="1:5" ht="28.5" customHeight="1" x14ac:dyDescent="0.2">
      <c r="A35" s="53"/>
      <c r="B35" s="53"/>
      <c r="C35" s="53"/>
      <c r="D35" s="53"/>
      <c r="E35" s="53"/>
    </row>
    <row r="36" spans="1:5" x14ac:dyDescent="0.2">
      <c r="D36" s="9"/>
      <c r="E36" s="9"/>
    </row>
  </sheetData>
  <mergeCells count="11">
    <mergeCell ref="C3:E3"/>
    <mergeCell ref="C1:E1"/>
    <mergeCell ref="C2:E2"/>
    <mergeCell ref="A35:E35"/>
    <mergeCell ref="F18:G18"/>
    <mergeCell ref="A24:E24"/>
    <mergeCell ref="A7:E7"/>
    <mergeCell ref="A8:E8"/>
    <mergeCell ref="A23:E23"/>
    <mergeCell ref="A4:E4"/>
    <mergeCell ref="A34:E34"/>
  </mergeCells>
  <phoneticPr fontId="1" type="noConversion"/>
  <pageMargins left="0.75" right="0.75" top="1" bottom="1" header="0.5" footer="0.5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с.ф.</vt:lpstr>
      <vt:lpstr>с.ф.!Область_печати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Перерва Оксана Петровна</dc:creator>
  <cp:lastModifiedBy>Пользователь Windows</cp:lastModifiedBy>
  <cp:lastPrinted>2021-01-13T08:16:29Z</cp:lastPrinted>
  <dcterms:created xsi:type="dcterms:W3CDTF">2008-03-17T07:31:16Z</dcterms:created>
  <dcterms:modified xsi:type="dcterms:W3CDTF">2021-01-13T13:17:01Z</dcterms:modified>
</cp:coreProperties>
</file>