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\виконком 1\виконком 12.09\ВИКОНКОМ 12 09.19\сесія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дод7!$A$1:$K$51</definedName>
  </definedNames>
  <calcPr calcId="152511"/>
</workbook>
</file>

<file path=xl/calcChain.xml><?xml version="1.0" encoding="utf-8"?>
<calcChain xmlns="http://schemas.openxmlformats.org/spreadsheetml/2006/main">
  <c r="K32" i="1" l="1"/>
  <c r="K31" i="1"/>
  <c r="K28" i="1"/>
  <c r="I17" i="1" l="1"/>
  <c r="J29" i="1" l="1"/>
  <c r="H13" i="1" l="1"/>
  <c r="K25" i="1" l="1"/>
  <c r="J25" i="1" s="1"/>
  <c r="J28" i="1" l="1"/>
  <c r="H37" i="1" l="1"/>
  <c r="H36" i="1" l="1"/>
  <c r="H39" i="1" l="1"/>
  <c r="H33" i="1"/>
  <c r="H22" i="1" l="1"/>
  <c r="I12" i="1" l="1"/>
  <c r="J27" i="1" l="1"/>
  <c r="H27" i="1" s="1"/>
  <c r="K12" i="1" l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0" i="1"/>
  <c r="H30" i="1" s="1"/>
  <c r="J31" i="1"/>
  <c r="H31" i="1" s="1"/>
  <c r="J32" i="1"/>
  <c r="H32" i="1" s="1"/>
  <c r="H34" i="1"/>
  <c r="H35" i="1"/>
  <c r="H38" i="1"/>
  <c r="H28" i="1"/>
  <c r="H23" i="1" l="1"/>
  <c r="J12" i="1"/>
  <c r="J11" i="1" s="1"/>
  <c r="J40" i="1" s="1"/>
  <c r="K11" i="1"/>
  <c r="K40" i="1" s="1"/>
  <c r="H12" i="1" l="1"/>
  <c r="I11" i="1"/>
  <c r="H11" i="1" s="1"/>
  <c r="I40" i="1" l="1"/>
  <c r="H40" i="1" s="1"/>
</calcChain>
</file>

<file path=xl/sharedStrings.xml><?xml version="1.0" encoding="utf-8"?>
<sst xmlns="http://schemas.openxmlformats.org/spreadsheetml/2006/main" count="189" uniqueCount="135">
  <si>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</si>
  <si>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</si>
  <si>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</si>
  <si>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</si>
  <si>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</si>
  <si>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</si>
  <si>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</si>
  <si>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</si>
  <si>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</si>
  <si>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</si>
  <si>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</si>
  <si>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</si>
  <si>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</si>
  <si>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</si>
  <si>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</si>
  <si>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</si>
  <si>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</si>
  <si>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</si>
  <si>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</si>
  <si>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</si>
  <si>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</si>
  <si>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</si>
  <si>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</si>
  <si>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</si>
  <si>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</si>
  <si>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</si>
  <si>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</si>
  <si>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</si>
  <si>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</si>
  <si>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</si>
  <si>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</si>
  <si>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</si>
  <si>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</si>
  <si>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</si>
  <si>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</si>
  <si>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</si>
  <si>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</si>
  <si>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</si>
  <si>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</si>
  <si>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</si>
  <si>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</si>
  <si>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</si>
  <si>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</si>
  <si>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</si>
  <si>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</si>
  <si>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</si>
  <si>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</si>
  <si>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</si>
  <si>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</si>
  <si>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</si>
  <si>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</si>
  <si>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</si>
  <si>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</si>
  <si>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</si>
  <si>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</si>
  <si>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</si>
  <si>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</si>
  <si>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</si>
  <si>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</si>
  <si>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</si>
  <si>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</si>
  <si>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</si>
  <si>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</si>
  <si>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</si>
  <si>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</si>
  <si>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</si>
  <si>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</si>
  <si>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</si>
  <si>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</si>
  <si>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</si>
  <si>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</si>
  <si>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</si>
  <si>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</si>
  <si>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</si>
  <si>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</si>
  <si>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</si>
  <si>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</si>
  <si>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</si>
  <si>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</si>
  <si>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</si>
  <si>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</si>
  <si>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</si>
  <si>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</si>
  <si>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</si>
  <si>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</si>
  <si>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</si>
  <si>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</si>
  <si>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</si>
  <si>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</si>
  <si>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</si>
  <si>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</si>
  <si>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</si>
  <si>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</si>
  <si>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№915</t>
  </si>
  <si>
    <t>Рішення сесії селищної ради 18.12.2018р. №910</t>
  </si>
  <si>
    <t>Рішення сесії селищної ради 18.12.2018р. №913</t>
  </si>
  <si>
    <t>Рішення сесії селищної ради 18.12.2018р. №909</t>
  </si>
  <si>
    <t>Рішення сесії селищної ради 18.12.2018р. №912</t>
  </si>
  <si>
    <t>Рішення сесії селищної ради 18.12.2018р. №916</t>
  </si>
  <si>
    <t>Рішення сесії селищної ради 18.12.2018р. №908</t>
  </si>
  <si>
    <t xml:space="preserve"> Рішення сесії селищної ради 10.02.2014 р. №637</t>
  </si>
  <si>
    <t>Рішення сесії селищної ради 18.12.2018р. №917</t>
  </si>
  <si>
    <t>Рішення сесії селищної ради 18.12.2018р. №911</t>
  </si>
  <si>
    <t>Рішення сесії селищної ради 18.12.2018р. №914</t>
  </si>
  <si>
    <t>Рішення сесії селищної ради 18.12.2018р. №907</t>
  </si>
  <si>
    <t>0113210</t>
  </si>
  <si>
    <t>Організація та проведення громадських робіт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</si>
  <si>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</si>
  <si>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Рішення сесії селищної ради 10.02.2014 р. №637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</si>
  <si>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</si>
  <si>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</si>
  <si>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</si>
  <si>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</si>
  <si>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</si>
  <si>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</si>
  <si>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Рішення сесії селищної ради 14.02.2019р. №944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</si>
  <si>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</si>
  <si>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</si>
  <si>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</si>
  <si>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</si>
  <si>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</si>
  <si>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</si>
  <si>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</si>
  <si>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</si>
  <si>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</si>
  <si>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</si>
  <si>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Рішення сесії селищної ради 10.05.2019р. №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</si>
  <si>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</si>
  <si>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</si>
  <si>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</si>
  <si>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Заступник селищного голови з фінансових питань</t>
  </si>
  <si>
    <t>Тетяна Левошич</t>
  </si>
  <si>
    <t>Додаток 6</t>
  </si>
  <si>
    <t>до рішення виконкому</t>
  </si>
  <si>
    <t>від 12.09.2019 року №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</si>
</sst>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90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38" fillId="0" borderId="0" xfId="0" applyFont="1" applyAlignment="1">
      <alignment horizontal="left"/>
    </xf>
    <xf numFmtId="0" fontId="39" fillId="0" borderId="0" xfId="0" applyFont="1"/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8"/>
  <sheetViews>
    <sheetView tabSelected="1" view="pageBreakPreview" topLeftCell="B1" zoomScale="60" zoomScaleNormal="70" workbookViewId="0">
      <selection activeCell="B6" sqref="B6:K6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22.5703125" style="6" customWidth="1"/>
    <col min="7" max="7" width="27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5" t="s">
        <v>89</v>
      </c>
      <c r="C1" s="75"/>
      <c r="D1" s="75"/>
      <c r="E1" s="4"/>
      <c r="F1" s="4"/>
      <c r="G1" s="52"/>
      <c r="H1" s="52" t="s">
        <v>132</v>
      </c>
      <c r="I1" s="52"/>
      <c r="J1" s="52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6" t="s">
        <v>133</v>
      </c>
      <c r="I2" s="56"/>
      <c r="J2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4"/>
      <c r="C3" s="54"/>
      <c r="D3" s="54"/>
      <c r="E3" s="54"/>
      <c r="F3" s="54"/>
      <c r="G3" s="52"/>
      <c r="H3" s="56" t="s">
        <v>134</v>
      </c>
      <c r="I3" s="56"/>
      <c r="J3"/>
      <c r="K3" s="5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6"/>
      <c r="J4" s="76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1" t="s">
        <v>107</v>
      </c>
      <c r="C6" s="82"/>
      <c r="D6" s="82"/>
      <c r="E6" s="82"/>
      <c r="F6" s="82"/>
      <c r="G6" s="82"/>
      <c r="H6" s="82"/>
      <c r="I6" s="82"/>
      <c r="J6" s="82"/>
      <c r="K6" s="82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3" t="s">
        <v>1</v>
      </c>
      <c r="C8" s="83" t="s">
        <v>2</v>
      </c>
      <c r="D8" s="83" t="s">
        <v>3</v>
      </c>
      <c r="E8" s="86" t="s">
        <v>4</v>
      </c>
      <c r="F8" s="88" t="s">
        <v>5</v>
      </c>
      <c r="G8" s="83" t="s">
        <v>6</v>
      </c>
      <c r="H8" s="77" t="s">
        <v>7</v>
      </c>
      <c r="I8" s="77" t="s">
        <v>8</v>
      </c>
      <c r="J8" s="79" t="s">
        <v>9</v>
      </c>
      <c r="K8" s="80"/>
    </row>
    <row r="9" spans="1:152" ht="51" customHeight="1" x14ac:dyDescent="0.2">
      <c r="A9" s="16"/>
      <c r="B9" s="84"/>
      <c r="C9" s="84"/>
      <c r="D9" s="85"/>
      <c r="E9" s="87"/>
      <c r="F9" s="89"/>
      <c r="G9" s="84"/>
      <c r="H9" s="78"/>
      <c r="I9" s="78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69">
        <f>I11+J11</f>
        <v>26012743.359999999</v>
      </c>
      <c r="I11" s="69">
        <f>I12</f>
        <v>7664196.1000000006</v>
      </c>
      <c r="J11" s="69">
        <f>J12</f>
        <v>18348547.259999998</v>
      </c>
      <c r="K11" s="69">
        <f>K12</f>
        <v>18326047.259999998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69">
        <f t="shared" ref="H12:H40" si="0">I12+J12</f>
        <v>26012743.359999999</v>
      </c>
      <c r="I12" s="69">
        <f>SUM(I13:I39)</f>
        <v>7664196.1000000006</v>
      </c>
      <c r="J12" s="69">
        <f>SUM(J13:J39)</f>
        <v>18348547.259999998</v>
      </c>
      <c r="K12" s="69">
        <f>SUM(K13:K39)</f>
        <v>18326047.259999998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91</v>
      </c>
      <c r="C13" s="67" t="s">
        <v>92</v>
      </c>
      <c r="D13" s="68" t="s">
        <v>38</v>
      </c>
      <c r="E13" s="23" t="s">
        <v>16</v>
      </c>
      <c r="F13" s="62" t="s">
        <v>87</v>
      </c>
      <c r="G13" s="55" t="s">
        <v>96</v>
      </c>
      <c r="H13" s="69">
        <f>I13</f>
        <v>3840</v>
      </c>
      <c r="I13" s="69">
        <v>3840</v>
      </c>
      <c r="J13" s="69"/>
      <c r="K13" s="6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7" t="s">
        <v>37</v>
      </c>
      <c r="D14" s="68" t="s">
        <v>38</v>
      </c>
      <c r="E14" s="23" t="s">
        <v>39</v>
      </c>
      <c r="F14" s="62" t="s">
        <v>77</v>
      </c>
      <c r="G14" s="55" t="s">
        <v>93</v>
      </c>
      <c r="H14" s="69">
        <f>I14+J14</f>
        <v>178158</v>
      </c>
      <c r="I14" s="69">
        <v>178158</v>
      </c>
      <c r="J14" s="69"/>
      <c r="K14" s="6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7" t="s">
        <v>40</v>
      </c>
      <c r="D15" s="68" t="s">
        <v>41</v>
      </c>
      <c r="E15" s="23" t="s">
        <v>42</v>
      </c>
      <c r="F15" s="62" t="s">
        <v>78</v>
      </c>
      <c r="G15" s="55" t="s">
        <v>94</v>
      </c>
      <c r="H15" s="69">
        <f t="shared" ref="H15:H38" si="1">I15+J15</f>
        <v>65970</v>
      </c>
      <c r="I15" s="69">
        <v>65970</v>
      </c>
      <c r="J15" s="69"/>
      <c r="K15" s="6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105</v>
      </c>
      <c r="C16" s="67">
        <v>3210</v>
      </c>
      <c r="D16" s="68">
        <v>1050</v>
      </c>
      <c r="E16" s="23" t="s">
        <v>106</v>
      </c>
      <c r="F16" s="61" t="s">
        <v>82</v>
      </c>
      <c r="G16" s="55" t="s">
        <v>102</v>
      </c>
      <c r="H16" s="69">
        <f t="shared" si="1"/>
        <v>23419.27</v>
      </c>
      <c r="I16" s="69">
        <v>23419.27</v>
      </c>
      <c r="J16" s="69"/>
      <c r="K16" s="6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5" t="s">
        <v>15</v>
      </c>
      <c r="E17" s="32" t="s">
        <v>16</v>
      </c>
      <c r="F17" s="62" t="s">
        <v>79</v>
      </c>
      <c r="G17" s="55" t="s">
        <v>94</v>
      </c>
      <c r="H17" s="69">
        <f t="shared" si="1"/>
        <v>218270</v>
      </c>
      <c r="I17" s="70">
        <f>207270+11000</f>
        <v>218270</v>
      </c>
      <c r="J17" s="69"/>
      <c r="K17" s="69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5" t="s">
        <v>15</v>
      </c>
      <c r="E18" s="32" t="s">
        <v>16</v>
      </c>
      <c r="F18" s="62" t="s">
        <v>120</v>
      </c>
      <c r="G18" s="55" t="s">
        <v>95</v>
      </c>
      <c r="H18" s="69">
        <f t="shared" si="1"/>
        <v>116900</v>
      </c>
      <c r="I18" s="70">
        <v>116900</v>
      </c>
      <c r="J18" s="69"/>
      <c r="K18" s="69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5" t="s">
        <v>15</v>
      </c>
      <c r="E19" s="32" t="s">
        <v>16</v>
      </c>
      <c r="F19" s="62" t="s">
        <v>77</v>
      </c>
      <c r="G19" s="55" t="s">
        <v>93</v>
      </c>
      <c r="H19" s="69">
        <f t="shared" si="1"/>
        <v>1945.5</v>
      </c>
      <c r="I19" s="70">
        <v>1945.5</v>
      </c>
      <c r="J19" s="69"/>
      <c r="K19" s="69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7" t="s">
        <v>44</v>
      </c>
      <c r="D20" s="67" t="s">
        <v>45</v>
      </c>
      <c r="E20" s="32" t="s">
        <v>46</v>
      </c>
      <c r="F20" s="62" t="s">
        <v>86</v>
      </c>
      <c r="G20" s="55" t="s">
        <v>97</v>
      </c>
      <c r="H20" s="69">
        <f t="shared" si="1"/>
        <v>472105</v>
      </c>
      <c r="I20" s="70">
        <v>472105</v>
      </c>
      <c r="J20" s="69"/>
      <c r="K20" s="69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5" t="s">
        <v>18</v>
      </c>
      <c r="E21" s="32" t="s">
        <v>48</v>
      </c>
      <c r="F21" s="62" t="s">
        <v>85</v>
      </c>
      <c r="G21" s="55" t="s">
        <v>98</v>
      </c>
      <c r="H21" s="69">
        <f t="shared" si="1"/>
        <v>133986</v>
      </c>
      <c r="I21" s="70">
        <v>133986</v>
      </c>
      <c r="J21" s="69"/>
      <c r="K21" s="69"/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5" t="s">
        <v>50</v>
      </c>
      <c r="E22" s="32" t="s">
        <v>51</v>
      </c>
      <c r="F22" s="63" t="s">
        <v>90</v>
      </c>
      <c r="G22" s="55" t="s">
        <v>99</v>
      </c>
      <c r="H22" s="69">
        <f>I22+J22</f>
        <v>282500</v>
      </c>
      <c r="I22" s="70">
        <v>282500</v>
      </c>
      <c r="J22" s="69"/>
      <c r="K22" s="69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5" t="s">
        <v>50</v>
      </c>
      <c r="E23" s="32" t="s">
        <v>51</v>
      </c>
      <c r="F23" s="64" t="s">
        <v>84</v>
      </c>
      <c r="G23" s="33" t="s">
        <v>100</v>
      </c>
      <c r="H23" s="69">
        <f t="shared" si="1"/>
        <v>934619.86</v>
      </c>
      <c r="I23" s="70"/>
      <c r="J23" s="69">
        <f t="shared" ref="J23" si="2">K23</f>
        <v>934619.86</v>
      </c>
      <c r="K23" s="69">
        <v>934619.86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5" t="s">
        <v>50</v>
      </c>
      <c r="E24" s="32" t="s">
        <v>53</v>
      </c>
      <c r="F24" s="63" t="s">
        <v>90</v>
      </c>
      <c r="G24" s="55" t="s">
        <v>99</v>
      </c>
      <c r="H24" s="69">
        <f t="shared" si="1"/>
        <v>79900</v>
      </c>
      <c r="I24" s="70">
        <v>79900</v>
      </c>
      <c r="J24" s="69"/>
      <c r="K24" s="69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5" t="s">
        <v>50</v>
      </c>
      <c r="E25" s="32" t="s">
        <v>55</v>
      </c>
      <c r="F25" s="63" t="s">
        <v>90</v>
      </c>
      <c r="G25" s="55" t="s">
        <v>99</v>
      </c>
      <c r="H25" s="69">
        <f t="shared" si="1"/>
        <v>2967398.49</v>
      </c>
      <c r="I25" s="70">
        <v>2890398.49</v>
      </c>
      <c r="J25" s="69">
        <f>K25</f>
        <v>77000</v>
      </c>
      <c r="K25" s="69">
        <f>57000+20000</f>
        <v>77000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5" t="s">
        <v>57</v>
      </c>
      <c r="E26" s="32" t="s">
        <v>88</v>
      </c>
      <c r="F26" s="62" t="s">
        <v>83</v>
      </c>
      <c r="G26" s="55" t="s">
        <v>101</v>
      </c>
      <c r="H26" s="69">
        <f t="shared" si="1"/>
        <v>855854.82</v>
      </c>
      <c r="I26" s="70">
        <v>855854.82</v>
      </c>
      <c r="J26" s="69"/>
      <c r="K26" s="69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7" t="s">
        <v>109</v>
      </c>
      <c r="C27" s="31" t="s">
        <v>110</v>
      </c>
      <c r="D27" s="58" t="s">
        <v>111</v>
      </c>
      <c r="E27" s="59" t="s">
        <v>112</v>
      </c>
      <c r="F27" s="62" t="s">
        <v>113</v>
      </c>
      <c r="G27" s="55" t="s">
        <v>115</v>
      </c>
      <c r="H27" s="69">
        <f>I27+J27</f>
        <v>124813.64000000001</v>
      </c>
      <c r="I27" s="70">
        <v>26937.07</v>
      </c>
      <c r="J27" s="69">
        <f>K27</f>
        <v>97876.57</v>
      </c>
      <c r="K27" s="69">
        <v>97876.57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5" t="s">
        <v>59</v>
      </c>
      <c r="E28" s="60" t="s">
        <v>114</v>
      </c>
      <c r="F28" s="63" t="s">
        <v>90</v>
      </c>
      <c r="G28" s="55" t="s">
        <v>99</v>
      </c>
      <c r="H28" s="69">
        <f t="shared" si="1"/>
        <v>4925913.8599999994</v>
      </c>
      <c r="I28" s="70"/>
      <c r="J28" s="69">
        <f>K28</f>
        <v>4925913.8599999994</v>
      </c>
      <c r="K28" s="69">
        <f>4019721.86+906192</f>
        <v>4925913.8599999994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5" t="s">
        <v>59</v>
      </c>
      <c r="E29" s="60" t="s">
        <v>114</v>
      </c>
      <c r="F29" s="63" t="s">
        <v>84</v>
      </c>
      <c r="G29" s="55" t="s">
        <v>108</v>
      </c>
      <c r="H29" s="69">
        <f>J29</f>
        <v>130304.67</v>
      </c>
      <c r="I29" s="70"/>
      <c r="J29" s="69">
        <f>K29</f>
        <v>130304.67</v>
      </c>
      <c r="K29" s="69">
        <v>130304.67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58.5" customHeight="1" x14ac:dyDescent="0.2">
      <c r="A30" s="31"/>
      <c r="B30" s="20" t="s">
        <v>31</v>
      </c>
      <c r="C30" s="66" t="s">
        <v>60</v>
      </c>
      <c r="D30" s="65" t="s">
        <v>61</v>
      </c>
      <c r="E30" s="39" t="s">
        <v>62</v>
      </c>
      <c r="F30" s="63" t="s">
        <v>90</v>
      </c>
      <c r="G30" s="55" t="s">
        <v>99</v>
      </c>
      <c r="H30" s="69">
        <f t="shared" si="1"/>
        <v>60000</v>
      </c>
      <c r="I30" s="70"/>
      <c r="J30" s="69">
        <f t="shared" ref="J30:J32" si="3">K30</f>
        <v>60000</v>
      </c>
      <c r="K30" s="69">
        <v>60000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60" customHeight="1" x14ac:dyDescent="0.2">
      <c r="A31" s="31"/>
      <c r="B31" s="20" t="s">
        <v>32</v>
      </c>
      <c r="C31" s="31" t="s">
        <v>63</v>
      </c>
      <c r="D31" s="65" t="s">
        <v>64</v>
      </c>
      <c r="E31" s="40" t="s">
        <v>65</v>
      </c>
      <c r="F31" s="63" t="s">
        <v>90</v>
      </c>
      <c r="G31" s="55" t="s">
        <v>99</v>
      </c>
      <c r="H31" s="69">
        <f t="shared" si="1"/>
        <v>10889802.960000001</v>
      </c>
      <c r="I31" s="71">
        <v>748616.96</v>
      </c>
      <c r="J31" s="69">
        <f t="shared" si="3"/>
        <v>10141186</v>
      </c>
      <c r="K31" s="69">
        <f>3610683-869316+7399819</f>
        <v>10141186</v>
      </c>
      <c r="L31" s="34"/>
      <c r="M31" s="36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0" customFormat="1" ht="58.5" customHeight="1" x14ac:dyDescent="0.3">
      <c r="A32" s="28"/>
      <c r="B32" s="20" t="s">
        <v>33</v>
      </c>
      <c r="C32" s="31" t="s">
        <v>66</v>
      </c>
      <c r="D32" s="65" t="s">
        <v>61</v>
      </c>
      <c r="E32" s="32" t="s">
        <v>67</v>
      </c>
      <c r="F32" s="63" t="s">
        <v>90</v>
      </c>
      <c r="G32" s="55" t="s">
        <v>99</v>
      </c>
      <c r="H32" s="69">
        <f t="shared" si="1"/>
        <v>1959146.3</v>
      </c>
      <c r="I32" s="71"/>
      <c r="J32" s="69">
        <f t="shared" si="3"/>
        <v>1959146.3</v>
      </c>
      <c r="K32" s="69">
        <f>1542078.3+417068</f>
        <v>1959146.3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116</v>
      </c>
      <c r="C33" s="31">
        <v>7693</v>
      </c>
      <c r="D33" s="65" t="s">
        <v>61</v>
      </c>
      <c r="E33" s="32" t="s">
        <v>119</v>
      </c>
      <c r="F33" s="63" t="s">
        <v>90</v>
      </c>
      <c r="G33" s="55" t="s">
        <v>99</v>
      </c>
      <c r="H33" s="69">
        <f>I33</f>
        <v>52000</v>
      </c>
      <c r="I33" s="71">
        <v>52000</v>
      </c>
      <c r="J33" s="69"/>
      <c r="K33" s="6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34</v>
      </c>
      <c r="C34" s="31" t="s">
        <v>68</v>
      </c>
      <c r="D34" s="65" t="s">
        <v>69</v>
      </c>
      <c r="E34" s="41" t="s">
        <v>70</v>
      </c>
      <c r="F34" s="61" t="s">
        <v>82</v>
      </c>
      <c r="G34" s="55" t="s">
        <v>102</v>
      </c>
      <c r="H34" s="69">
        <f t="shared" si="1"/>
        <v>278716</v>
      </c>
      <c r="I34" s="71">
        <v>278716</v>
      </c>
      <c r="J34" s="69"/>
      <c r="K34" s="6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60" customHeight="1" x14ac:dyDescent="0.3">
      <c r="A35" s="28"/>
      <c r="B35" s="20" t="s">
        <v>35</v>
      </c>
      <c r="C35" s="31" t="s">
        <v>71</v>
      </c>
      <c r="D35" s="65" t="s">
        <v>72</v>
      </c>
      <c r="E35" s="41" t="s">
        <v>73</v>
      </c>
      <c r="F35" s="61" t="s">
        <v>81</v>
      </c>
      <c r="G35" s="55" t="s">
        <v>103</v>
      </c>
      <c r="H35" s="69">
        <f t="shared" si="1"/>
        <v>22500</v>
      </c>
      <c r="I35" s="71"/>
      <c r="J35" s="69">
        <v>22500</v>
      </c>
      <c r="K35" s="6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122</v>
      </c>
      <c r="C36" s="31" t="s">
        <v>123</v>
      </c>
      <c r="D36" s="65" t="s">
        <v>124</v>
      </c>
      <c r="E36" s="41" t="s">
        <v>121</v>
      </c>
      <c r="F36" s="61" t="s">
        <v>125</v>
      </c>
      <c r="G36" s="55" t="s">
        <v>126</v>
      </c>
      <c r="H36" s="69">
        <f t="shared" si="1"/>
        <v>25000</v>
      </c>
      <c r="I36" s="71">
        <v>25000</v>
      </c>
      <c r="J36" s="69"/>
      <c r="K36" s="6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96" customHeight="1" x14ac:dyDescent="0.3">
      <c r="A37" s="28"/>
      <c r="B37" s="20" t="s">
        <v>127</v>
      </c>
      <c r="C37" s="31" t="s">
        <v>128</v>
      </c>
      <c r="D37" s="65" t="s">
        <v>75</v>
      </c>
      <c r="E37" s="41" t="s">
        <v>129</v>
      </c>
      <c r="F37" s="61" t="s">
        <v>80</v>
      </c>
      <c r="G37" s="55" t="s">
        <v>104</v>
      </c>
      <c r="H37" s="69">
        <f t="shared" si="1"/>
        <v>115125</v>
      </c>
      <c r="I37" s="71">
        <v>115125</v>
      </c>
      <c r="J37" s="69"/>
      <c r="K37" s="6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60.75" customHeight="1" x14ac:dyDescent="0.3">
      <c r="A38" s="28"/>
      <c r="B38" s="20" t="s">
        <v>36</v>
      </c>
      <c r="C38" s="31" t="s">
        <v>74</v>
      </c>
      <c r="D38" s="65" t="s">
        <v>75</v>
      </c>
      <c r="E38" s="41" t="s">
        <v>76</v>
      </c>
      <c r="F38" s="61" t="s">
        <v>80</v>
      </c>
      <c r="G38" s="55" t="s">
        <v>104</v>
      </c>
      <c r="H38" s="69">
        <f t="shared" si="1"/>
        <v>909553.99</v>
      </c>
      <c r="I38" s="71">
        <v>909553.99</v>
      </c>
      <c r="J38" s="69"/>
      <c r="K38" s="6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117</v>
      </c>
      <c r="C39" s="31">
        <v>9800</v>
      </c>
      <c r="D39" s="65" t="s">
        <v>75</v>
      </c>
      <c r="E39" s="41" t="s">
        <v>118</v>
      </c>
      <c r="F39" s="61" t="s">
        <v>80</v>
      </c>
      <c r="G39" s="55" t="s">
        <v>104</v>
      </c>
      <c r="H39" s="69">
        <f>I39</f>
        <v>185000</v>
      </c>
      <c r="I39" s="71">
        <v>185000</v>
      </c>
      <c r="J39" s="69"/>
      <c r="K39" s="6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46" customFormat="1" ht="18.75" customHeight="1" x14ac:dyDescent="0.3">
      <c r="A40" s="28"/>
      <c r="B40" s="42" t="s">
        <v>19</v>
      </c>
      <c r="C40" s="42" t="s">
        <v>19</v>
      </c>
      <c r="D40" s="43" t="s">
        <v>19</v>
      </c>
      <c r="E40" s="40" t="s">
        <v>7</v>
      </c>
      <c r="F40" s="53" t="s">
        <v>19</v>
      </c>
      <c r="G40" s="44" t="s">
        <v>19</v>
      </c>
      <c r="H40" s="69">
        <f t="shared" si="0"/>
        <v>26012743.359999999</v>
      </c>
      <c r="I40" s="72">
        <f>I11</f>
        <v>7664196.1000000006</v>
      </c>
      <c r="J40" s="72">
        <f>J11</f>
        <v>18348547.259999998</v>
      </c>
      <c r="K40" s="72">
        <f>K11</f>
        <v>18326047.259999998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</row>
    <row r="41" spans="1:152" ht="12.75" hidden="1" customHeight="1" x14ac:dyDescent="0.3">
      <c r="F41" s="47" t="s">
        <v>21</v>
      </c>
    </row>
    <row r="42" spans="1:152" ht="12.75" hidden="1" customHeight="1" x14ac:dyDescent="0.3">
      <c r="F42" s="47" t="s">
        <v>22</v>
      </c>
    </row>
    <row r="43" spans="1:152" ht="18.75" x14ac:dyDescent="0.3">
      <c r="F43" s="47"/>
    </row>
    <row r="44" spans="1:152" s="46" customFormat="1" ht="18.75" x14ac:dyDescent="0.3">
      <c r="A44" s="28"/>
      <c r="B44" s="48"/>
      <c r="C44" s="28"/>
      <c r="D44" s="28"/>
      <c r="E44" s="49"/>
      <c r="F44" s="49"/>
      <c r="G44" s="50"/>
      <c r="H44" s="50"/>
      <c r="I44" s="50"/>
      <c r="J44" s="50"/>
      <c r="K44" s="50"/>
      <c r="L44" s="50"/>
      <c r="M44" s="49"/>
      <c r="N44" s="49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</row>
    <row r="45" spans="1:152" x14ac:dyDescent="0.2">
      <c r="H45" s="51"/>
    </row>
    <row r="46" spans="1:152" x14ac:dyDescent="0.2">
      <c r="K46" s="51"/>
    </row>
    <row r="47" spans="1:152" x14ac:dyDescent="0.2">
      <c r="I47" s="9"/>
      <c r="J47" s="9"/>
      <c r="K47" s="9"/>
    </row>
    <row r="48" spans="1:152" ht="15.75" x14ac:dyDescent="0.25">
      <c r="E48" s="73" t="s">
        <v>130</v>
      </c>
      <c r="F48" s="74"/>
      <c r="G48" s="74"/>
      <c r="H48" s="73" t="s">
        <v>131</v>
      </c>
    </row>
  </sheetData>
  <mergeCells count="12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2019-09-13T09:40:35Z</cp:lastPrinted>
  <dcterms:created xsi:type="dcterms:W3CDTF">2018-11-29T08:12:20Z</dcterms:created>
  <dcterms:modified xsi:type="dcterms:W3CDTF">2019-09-16T12:31:25Z</dcterms:modified>
</cp:coreProperties>
</file>