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серпень\виконання бюджет\"/>
    </mc:Choice>
  </mc:AlternateContent>
  <bookViews>
    <workbookView xWindow="0" yWindow="0" windowWidth="28800" windowHeight="11715"/>
  </bookViews>
  <sheets>
    <sheet name="с.ф." sheetId="1" r:id="rId1"/>
  </sheets>
  <definedNames>
    <definedName name="_xlnm.Print_Area" localSheetId="0">с.ф.!$A$1:$E$37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2" i="1"/>
  <c r="C27" i="1"/>
  <c r="B27" i="1"/>
  <c r="D27" i="1" s="1"/>
  <c r="D26" i="1"/>
  <c r="E24" i="1"/>
  <c r="D24" i="1"/>
  <c r="E23" i="1"/>
  <c r="D23" i="1"/>
  <c r="E22" i="1"/>
  <c r="D22" i="1"/>
  <c r="H21" i="1"/>
  <c r="E21" i="1"/>
  <c r="D21" i="1"/>
  <c r="D20" i="1"/>
  <c r="B20" i="1"/>
  <c r="E20" i="1" s="1"/>
  <c r="E27" i="1" s="1"/>
  <c r="E14" i="1"/>
  <c r="E13" i="1"/>
  <c r="E12" i="1"/>
  <c r="D12" i="1"/>
  <c r="E11" i="1"/>
  <c r="D11" i="1"/>
  <c r="E10" i="1"/>
  <c r="D10" i="1"/>
  <c r="C9" i="1"/>
  <c r="C15" i="1" s="1"/>
  <c r="B9" i="1"/>
  <c r="B15" i="1" s="1"/>
  <c r="E8" i="1"/>
  <c r="D8" i="1"/>
  <c r="C17" i="1" l="1"/>
  <c r="C28" i="1" s="1"/>
  <c r="G34" i="1" s="1"/>
  <c r="D15" i="1"/>
  <c r="D9" i="1"/>
  <c r="E9" i="1"/>
  <c r="E15" i="1" s="1"/>
</calcChain>
</file>

<file path=xl/comments1.xml><?xml version="1.0" encoding="utf-8"?>
<comments xmlns="http://schemas.openxmlformats.org/spreadsheetml/2006/main">
  <authors>
    <author>Aleksandr</author>
  </authors>
  <commentList>
    <comment ref="H27" authorId="0" shapeId="0">
      <text>
        <r>
          <rPr>
            <b/>
            <sz val="9"/>
            <color indexed="81"/>
            <rFont val="Tahoma"/>
            <family val="2"/>
            <charset val="204"/>
          </rPr>
          <t>Aleksandr:</t>
        </r>
        <r>
          <rPr>
            <sz val="9"/>
            <color indexed="81"/>
            <rFont val="Tahoma"/>
            <family val="2"/>
            <charset val="204"/>
          </rPr>
          <t xml:space="preserve">
Скрыта строка</t>
        </r>
      </text>
    </comment>
  </commentList>
</comments>
</file>

<file path=xl/sharedStrings.xml><?xml version="1.0" encoding="utf-8"?>
<sst xmlns="http://schemas.openxmlformats.org/spreadsheetml/2006/main" count="38" uniqueCount="32">
  <si>
    <t>Додаток 2</t>
  </si>
  <si>
    <t>Звіт про виконання спеціального фонду селищного бюджету за І півріччя 2019 року</t>
  </si>
  <si>
    <t>(грн.)</t>
  </si>
  <si>
    <t xml:space="preserve">Найменування </t>
  </si>
  <si>
    <t>Уточнений план на рік</t>
  </si>
  <si>
    <t>Виконано (касові видатки)</t>
  </si>
  <si>
    <t>% виконання до плану</t>
  </si>
  <si>
    <t>Відхилення (+,-)</t>
  </si>
  <si>
    <t>ДОХОДИ</t>
  </si>
  <si>
    <t>Спеціальний фонд</t>
  </si>
  <si>
    <t>Власні надходження бюджетних установ і організацій</t>
  </si>
  <si>
    <t>Бюджет розвитку, в тч:</t>
  </si>
  <si>
    <t xml:space="preserve">Надходження від продажу землі </t>
  </si>
  <si>
    <t>Надходження з загального фонду селищного бюджету</t>
  </si>
  <si>
    <t>Надходження до фонду охорони навколишнього природного середовища</t>
  </si>
  <si>
    <t>Податок з власників транспортних засобів</t>
  </si>
  <si>
    <t>Надходження коштів від відшкодування втрат сільськогосподарського і лісового господарства</t>
  </si>
  <si>
    <t>Всього спеціальний фонд доходів</t>
  </si>
  <si>
    <t>Залишок на 01.01.2019р.</t>
  </si>
  <si>
    <t>Х</t>
  </si>
  <si>
    <t>Всього доходів спеціального фонду з урахуванням залишку</t>
  </si>
  <si>
    <t>ВИДАТКИ</t>
  </si>
  <si>
    <t>Видатки бюджетних установ (за рахунок власних надходжень)</t>
  </si>
  <si>
    <t>Бюджет розвитку</t>
  </si>
  <si>
    <t>Ремонт та утримання доріг</t>
  </si>
  <si>
    <t>Охорона навколишнього природного середовища</t>
  </si>
  <si>
    <t>Залишки на реєстраційних рахунках</t>
  </si>
  <si>
    <t>Видатки спеціального фонду, всього</t>
  </si>
  <si>
    <t>Залишок на 01.07.2019р.</t>
  </si>
  <si>
    <t>Начальник відділу - головний бухгалтер</t>
  </si>
  <si>
    <t>Наталя Черняєва</t>
  </si>
  <si>
    <t>до рішення сесії селищної ради від 09.08.2019 року №1084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</si>
</sst>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sz val="10"/>
      <color indexed="10"/>
      <name val="Arial Cyr"/>
      <charset val="204"/>
    </font>
    <font>
      <sz val="12"/>
      <color indexed="10"/>
      <name val="Arial Cyr"/>
      <charset val="204"/>
    </font>
    <font>
      <sz val="10"/>
      <color rgb="FFFFFF00"/>
      <name val="Arial Cyr"/>
      <charset val="204"/>
    </font>
    <font>
      <b/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left" wrapText="1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 wrapText="1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3" fillId="0" borderId="10" xfId="0" applyFont="1" applyBorder="1" applyAlignment="1">
      <alignment wrapText="1"/>
    </xf>
    <xf numFmtId="2" fontId="3" fillId="2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wrapText="1"/>
    </xf>
    <xf numFmtId="2" fontId="6" fillId="4" borderId="1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2" fontId="4" fillId="0" borderId="11" xfId="0" applyNumberFormat="1" applyFont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2" fontId="0" fillId="0" borderId="0" xfId="0" applyNumberFormat="1"/>
    <xf numFmtId="2" fontId="9" fillId="4" borderId="0" xfId="0" applyNumberFormat="1" applyFont="1" applyFill="1"/>
    <xf numFmtId="0" fontId="9" fillId="0" borderId="0" xfId="0" applyFont="1"/>
    <xf numFmtId="2" fontId="5" fillId="0" borderId="0" xfId="0" applyNumberFormat="1" applyFont="1"/>
    <xf numFmtId="10" fontId="10" fillId="0" borderId="0" xfId="0" applyNumberFormat="1" applyFo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7"/>
  <sheetViews>
    <sheetView tabSelected="1" view="pageBreakPreview" topLeftCell="A15" zoomScaleNormal="100" zoomScaleSheetLayoutView="100" workbookViewId="0">
      <selection activeCell="A3" sqref="A3:E3"/>
    </sheetView>
  </sheetViews>
  <sheetFormatPr defaultRowHeight="12.75" x14ac:dyDescent="0.2"/>
  <cols>
    <col min="1" max="1" width="55.28515625" customWidth="1"/>
    <col min="2" max="2" width="15.85546875" style="1" customWidth="1"/>
    <col min="3" max="3" width="15.140625" style="1" customWidth="1"/>
    <col min="4" max="4" width="15.42578125" style="1" customWidth="1"/>
    <col min="5" max="5" width="17.140625" style="1" customWidth="1"/>
    <col min="7" max="7" width="14.5703125" customWidth="1"/>
    <col min="8" max="8" width="12.140625" bestFit="1" customWidth="1"/>
    <col min="9" max="9" width="10.5703125" bestFit="1" customWidth="1"/>
    <col min="10" max="10" width="12" customWidth="1"/>
    <col min="11" max="11" width="19.85546875" customWidth="1"/>
    <col min="12" max="12" width="11.42578125" customWidth="1"/>
    <col min="13" max="13" width="14.42578125" customWidth="1"/>
    <col min="14" max="14" width="16" customWidth="1"/>
  </cols>
  <sheetData>
    <row r="1" spans="1:9" x14ac:dyDescent="0.2">
      <c r="D1" s="57" t="s">
        <v>0</v>
      </c>
      <c r="E1" s="58"/>
      <c r="F1" s="2"/>
    </row>
    <row r="2" spans="1:9" ht="39.75" customHeight="1" x14ac:dyDescent="0.2">
      <c r="D2" s="57" t="s">
        <v>31</v>
      </c>
      <c r="E2" s="58"/>
      <c r="F2" s="2"/>
    </row>
    <row r="3" spans="1:9" ht="38.25" customHeight="1" x14ac:dyDescent="0.25">
      <c r="A3" s="59" t="s">
        <v>1</v>
      </c>
      <c r="B3" s="59"/>
      <c r="C3" s="59"/>
      <c r="D3" s="59"/>
      <c r="E3" s="59"/>
    </row>
    <row r="4" spans="1:9" ht="35.25" customHeight="1" thickBot="1" x14ac:dyDescent="0.25">
      <c r="A4" s="3"/>
      <c r="B4" s="4"/>
      <c r="C4" s="4"/>
      <c r="E4" s="5" t="s">
        <v>2</v>
      </c>
    </row>
    <row r="5" spans="1:9" ht="63" customHeight="1" thickBot="1" x14ac:dyDescent="0.2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</row>
    <row r="6" spans="1:9" ht="24" customHeight="1" thickBot="1" x14ac:dyDescent="0.3">
      <c r="A6" s="60" t="s">
        <v>8</v>
      </c>
      <c r="B6" s="61"/>
      <c r="C6" s="61"/>
      <c r="D6" s="61"/>
      <c r="E6" s="62"/>
    </row>
    <row r="7" spans="1:9" ht="18" customHeight="1" x14ac:dyDescent="0.25">
      <c r="A7" s="63" t="s">
        <v>9</v>
      </c>
      <c r="B7" s="64"/>
      <c r="C7" s="64"/>
      <c r="D7" s="64"/>
      <c r="E7" s="65"/>
    </row>
    <row r="8" spans="1:9" s="14" customFormat="1" ht="33" customHeight="1" x14ac:dyDescent="0.2">
      <c r="A8" s="9" t="s">
        <v>10</v>
      </c>
      <c r="B8" s="10">
        <v>624296.87</v>
      </c>
      <c r="C8" s="11">
        <v>265435.44</v>
      </c>
      <c r="D8" s="12">
        <f>C8/B8*100</f>
        <v>42.517502930937326</v>
      </c>
      <c r="E8" s="13">
        <f t="shared" ref="E8:E14" si="0">C8-B8</f>
        <v>-358861.43</v>
      </c>
    </row>
    <row r="9" spans="1:9" s="16" customFormat="1" ht="25.5" customHeight="1" x14ac:dyDescent="0.2">
      <c r="A9" s="15" t="s">
        <v>11</v>
      </c>
      <c r="B9" s="12">
        <f>SUM(B10:B11)</f>
        <v>3754684.48</v>
      </c>
      <c r="C9" s="12">
        <f>C10+C11</f>
        <v>3464441.3600000003</v>
      </c>
      <c r="D9" s="12">
        <f>C9/B9*100</f>
        <v>92.269839941384376</v>
      </c>
      <c r="E9" s="13">
        <f t="shared" si="0"/>
        <v>-290243.11999999965</v>
      </c>
      <c r="G9" s="17"/>
      <c r="I9" s="17"/>
    </row>
    <row r="10" spans="1:9" s="16" customFormat="1" ht="23.25" customHeight="1" x14ac:dyDescent="0.2">
      <c r="A10" s="9" t="s">
        <v>12</v>
      </c>
      <c r="B10" s="18">
        <v>124709.98</v>
      </c>
      <c r="C10" s="19">
        <v>141556.91</v>
      </c>
      <c r="D10" s="12">
        <f>C10/B10*100</f>
        <v>113.5088867787486</v>
      </c>
      <c r="E10" s="13">
        <f t="shared" si="0"/>
        <v>16846.930000000008</v>
      </c>
    </row>
    <row r="11" spans="1:9" s="16" customFormat="1" ht="34.5" customHeight="1" x14ac:dyDescent="0.2">
      <c r="A11" s="9" t="s">
        <v>13</v>
      </c>
      <c r="B11" s="20">
        <v>3629974.5</v>
      </c>
      <c r="C11" s="20">
        <v>3322884.45</v>
      </c>
      <c r="D11" s="12">
        <f>(C11/B11)*100</f>
        <v>91.540159579633411</v>
      </c>
      <c r="E11" s="13">
        <f t="shared" si="0"/>
        <v>-307090.04999999981</v>
      </c>
    </row>
    <row r="12" spans="1:9" s="16" customFormat="1" ht="32.25" customHeight="1" x14ac:dyDescent="0.2">
      <c r="A12" s="9" t="s">
        <v>14</v>
      </c>
      <c r="B12" s="20">
        <v>11900</v>
      </c>
      <c r="C12" s="20">
        <v>10245.83</v>
      </c>
      <c r="D12" s="12">
        <f>C12/B12*100</f>
        <v>86.099411764705877</v>
      </c>
      <c r="E12" s="13">
        <f t="shared" si="0"/>
        <v>-1654.17</v>
      </c>
    </row>
    <row r="13" spans="1:9" s="16" customFormat="1" ht="23.25" hidden="1" customHeight="1" x14ac:dyDescent="0.2">
      <c r="A13" s="9" t="s">
        <v>15</v>
      </c>
      <c r="B13" s="18">
        <v>0</v>
      </c>
      <c r="C13" s="19">
        <v>0</v>
      </c>
      <c r="D13" s="12">
        <v>0</v>
      </c>
      <c r="E13" s="13">
        <f t="shared" si="0"/>
        <v>0</v>
      </c>
    </row>
    <row r="14" spans="1:9" s="14" customFormat="1" ht="34.5" hidden="1" customHeight="1" x14ac:dyDescent="0.2">
      <c r="A14" s="21" t="s">
        <v>16</v>
      </c>
      <c r="B14" s="19">
        <v>0</v>
      </c>
      <c r="C14" s="22">
        <v>0</v>
      </c>
      <c r="D14" s="12">
        <v>0</v>
      </c>
      <c r="E14" s="12">
        <f t="shared" si="0"/>
        <v>0</v>
      </c>
      <c r="F14" s="23"/>
      <c r="G14" s="24"/>
    </row>
    <row r="15" spans="1:9" s="14" customFormat="1" ht="36.75" customHeight="1" x14ac:dyDescent="0.25">
      <c r="A15" s="25" t="s">
        <v>17</v>
      </c>
      <c r="B15" s="26">
        <f>B8+B9</f>
        <v>4378981.3499999996</v>
      </c>
      <c r="C15" s="26">
        <f>C8+C9+C12</f>
        <v>3740122.6300000004</v>
      </c>
      <c r="D15" s="12">
        <f>C15/B15*100</f>
        <v>85.410791484645188</v>
      </c>
      <c r="E15" s="26">
        <f>SUM(E8:E9,E12:E13)</f>
        <v>-650758.71999999962</v>
      </c>
      <c r="F15" s="27"/>
      <c r="G15" s="27"/>
    </row>
    <row r="16" spans="1:9" s="14" customFormat="1" ht="23.25" customHeight="1" x14ac:dyDescent="0.2">
      <c r="A16" s="9" t="s">
        <v>18</v>
      </c>
      <c r="B16" s="19" t="s">
        <v>19</v>
      </c>
      <c r="C16" s="19">
        <v>71336.53</v>
      </c>
      <c r="D16" s="22" t="s">
        <v>19</v>
      </c>
      <c r="E16" s="28"/>
    </row>
    <row r="17" spans="1:14" s="14" customFormat="1" ht="33.75" customHeight="1" thickBot="1" x14ac:dyDescent="0.3">
      <c r="A17" s="29" t="s">
        <v>20</v>
      </c>
      <c r="B17" s="30"/>
      <c r="C17" s="31">
        <f>C15+C16</f>
        <v>3811459.16</v>
      </c>
      <c r="D17" s="32"/>
      <c r="E17" s="33"/>
      <c r="N17" s="34"/>
    </row>
    <row r="18" spans="1:14" s="14" customFormat="1" ht="27" customHeight="1" thickBot="1" x14ac:dyDescent="0.3">
      <c r="A18" s="66" t="s">
        <v>21</v>
      </c>
      <c r="B18" s="67"/>
      <c r="C18" s="67"/>
      <c r="D18" s="67"/>
      <c r="E18" s="68"/>
    </row>
    <row r="19" spans="1:14" s="14" customFormat="1" ht="27" customHeight="1" x14ac:dyDescent="0.25">
      <c r="A19" s="53" t="s">
        <v>9</v>
      </c>
      <c r="B19" s="54"/>
      <c r="C19" s="54"/>
      <c r="D19" s="54"/>
      <c r="E19" s="55"/>
      <c r="G19" s="14">
        <v>71336.53</v>
      </c>
      <c r="K19" s="35"/>
    </row>
    <row r="20" spans="1:14" s="36" customFormat="1" ht="32.25" customHeight="1" x14ac:dyDescent="0.2">
      <c r="A20" s="9" t="s">
        <v>22</v>
      </c>
      <c r="B20" s="10">
        <f>B8</f>
        <v>624296.87</v>
      </c>
      <c r="C20" s="11">
        <v>258019.21</v>
      </c>
      <c r="D20" s="12">
        <f>C20/B20*100</f>
        <v>41.329569696545171</v>
      </c>
      <c r="E20" s="13">
        <f>C20-B20</f>
        <v>-366277.66000000003</v>
      </c>
      <c r="J20" s="37"/>
    </row>
    <row r="21" spans="1:14" s="36" customFormat="1" ht="21" customHeight="1" x14ac:dyDescent="0.2">
      <c r="A21" s="9" t="s">
        <v>23</v>
      </c>
      <c r="B21" s="19">
        <v>3764065.42</v>
      </c>
      <c r="C21" s="19">
        <v>3454222.65</v>
      </c>
      <c r="D21" s="12">
        <f t="shared" ref="D21:D27" si="1">C21/B21*100</f>
        <v>91.768401039108412</v>
      </c>
      <c r="E21" s="13">
        <f>C21-B21</f>
        <v>-309842.77</v>
      </c>
      <c r="G21" s="38"/>
      <c r="H21" s="37">
        <f>C21-C11</f>
        <v>131338.19999999972</v>
      </c>
      <c r="M21" s="39"/>
      <c r="N21" s="39"/>
    </row>
    <row r="22" spans="1:14" s="36" customFormat="1" ht="21" hidden="1" customHeight="1" x14ac:dyDescent="0.2">
      <c r="A22" s="9" t="s">
        <v>24</v>
      </c>
      <c r="B22" s="19"/>
      <c r="C22" s="19"/>
      <c r="D22" s="12" t="e">
        <f t="shared" si="1"/>
        <v>#DIV/0!</v>
      </c>
      <c r="E22" s="13">
        <f>C22-B22</f>
        <v>0</v>
      </c>
      <c r="G22" s="37"/>
      <c r="H22" s="37"/>
      <c r="I22" s="37"/>
      <c r="M22" s="39"/>
      <c r="N22" s="39"/>
    </row>
    <row r="23" spans="1:14" s="36" customFormat="1" ht="19.5" hidden="1" customHeight="1" x14ac:dyDescent="0.2">
      <c r="A23" s="9" t="s">
        <v>25</v>
      </c>
      <c r="B23" s="19"/>
      <c r="C23" s="19"/>
      <c r="D23" s="12" t="e">
        <f t="shared" si="1"/>
        <v>#DIV/0!</v>
      </c>
      <c r="E23" s="13">
        <f>C23-B23</f>
        <v>0</v>
      </c>
    </row>
    <row r="24" spans="1:14" s="36" customFormat="1" ht="19.5" customHeight="1" x14ac:dyDescent="0.2">
      <c r="A24" s="9" t="s">
        <v>25</v>
      </c>
      <c r="B24" s="19">
        <v>11900</v>
      </c>
      <c r="C24" s="19">
        <v>0</v>
      </c>
      <c r="D24" s="12">
        <f t="shared" si="1"/>
        <v>0</v>
      </c>
      <c r="E24" s="13">
        <f>C24-B24</f>
        <v>-11900</v>
      </c>
    </row>
    <row r="25" spans="1:14" s="36" customFormat="1" ht="19.5" customHeight="1" x14ac:dyDescent="0.2">
      <c r="A25" s="9" t="s">
        <v>26</v>
      </c>
      <c r="B25" s="19"/>
      <c r="C25" s="19">
        <v>68507.06</v>
      </c>
      <c r="D25" s="12"/>
      <c r="E25" s="12"/>
      <c r="M25" s="37"/>
      <c r="N25" s="37"/>
    </row>
    <row r="26" spans="1:14" s="36" customFormat="1" ht="19.5" hidden="1" customHeight="1" x14ac:dyDescent="0.2">
      <c r="A26" s="9" t="s">
        <v>26</v>
      </c>
      <c r="B26" s="19"/>
      <c r="C26" s="19"/>
      <c r="D26" s="12" t="e">
        <f t="shared" si="1"/>
        <v>#DIV/0!</v>
      </c>
      <c r="E26" s="40"/>
    </row>
    <row r="27" spans="1:14" s="36" customFormat="1" ht="24.75" customHeight="1" x14ac:dyDescent="0.25">
      <c r="A27" s="25" t="s">
        <v>27</v>
      </c>
      <c r="B27" s="26">
        <f>B20+B21+B24</f>
        <v>4400262.29</v>
      </c>
      <c r="C27" s="26">
        <f>C20+C21+C24</f>
        <v>3712241.86</v>
      </c>
      <c r="D27" s="12">
        <f t="shared" si="1"/>
        <v>84.364104122529469</v>
      </c>
      <c r="E27" s="26">
        <f>SUM(E20:E25)</f>
        <v>-688020.43</v>
      </c>
      <c r="H27" s="37"/>
    </row>
    <row r="28" spans="1:14" s="36" customFormat="1" ht="19.5" customHeight="1" thickBot="1" x14ac:dyDescent="0.25">
      <c r="A28" s="41" t="s">
        <v>28</v>
      </c>
      <c r="B28" s="42" t="s">
        <v>19</v>
      </c>
      <c r="C28" s="42">
        <f>C17-C27</f>
        <v>99217.300000000279</v>
      </c>
      <c r="D28" s="43" t="s">
        <v>19</v>
      </c>
      <c r="E28" s="44"/>
      <c r="H28" s="37"/>
      <c r="J28" s="37"/>
      <c r="K28" s="37"/>
    </row>
    <row r="29" spans="1:14" x14ac:dyDescent="0.2">
      <c r="B29" s="45"/>
      <c r="D29" s="46"/>
      <c r="E29" s="47"/>
      <c r="H29" s="48"/>
      <c r="J29" s="48"/>
    </row>
    <row r="30" spans="1:14" x14ac:dyDescent="0.2">
      <c r="D30" s="47"/>
      <c r="E30" s="47"/>
      <c r="K30" s="48"/>
    </row>
    <row r="31" spans="1:14" ht="28.5" customHeight="1" x14ac:dyDescent="0.2">
      <c r="A31" s="56"/>
      <c r="B31" s="56"/>
      <c r="C31" s="56"/>
      <c r="D31" s="56"/>
      <c r="E31" s="56"/>
      <c r="G31" s="49"/>
      <c r="I31">
        <v>68507.06</v>
      </c>
      <c r="J31" s="50">
        <v>14059.88</v>
      </c>
      <c r="L31" s="51"/>
    </row>
    <row r="32" spans="1:14" x14ac:dyDescent="0.2">
      <c r="D32" s="47"/>
      <c r="E32" s="47"/>
      <c r="G32">
        <f>SUM(I31:J32)</f>
        <v>99217.3</v>
      </c>
      <c r="I32">
        <v>16650.36</v>
      </c>
    </row>
    <row r="33" spans="1:9" x14ac:dyDescent="0.2">
      <c r="G33" s="52"/>
      <c r="H33" s="52">
        <f>SUM(H31:H32)/SUM($G$31:$I$32)</f>
        <v>0</v>
      </c>
      <c r="I33" s="52"/>
    </row>
    <row r="34" spans="1:9" x14ac:dyDescent="0.2">
      <c r="G34" s="48">
        <f>G32-C28</f>
        <v>-2.7648638933897018E-10</v>
      </c>
    </row>
    <row r="35" spans="1:9" x14ac:dyDescent="0.2">
      <c r="G35" s="49"/>
    </row>
    <row r="37" spans="1:9" ht="15" x14ac:dyDescent="0.2">
      <c r="A37" s="1" t="s">
        <v>29</v>
      </c>
      <c r="B37" s="4"/>
      <c r="D37" s="1" t="s">
        <v>30</v>
      </c>
    </row>
  </sheetData>
  <mergeCells count="8">
    <mergeCell ref="A19:E19"/>
    <mergeCell ref="A31:E31"/>
    <mergeCell ref="D1:E1"/>
    <mergeCell ref="D2:E2"/>
    <mergeCell ref="A3:E3"/>
    <mergeCell ref="A6:E6"/>
    <mergeCell ref="A7:E7"/>
    <mergeCell ref="A18:E18"/>
  </mergeCells>
  <conditionalFormatting sqref="I31:I32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55118110236220474" right="0.15748031496062992" top="0.78740157480314965" bottom="0.39370078740157483" header="0" footer="0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с.ф.</vt:lpstr>
      <vt:lpstr>с.ф.!Область_печати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2019-08-02T12:00:00Z</dcterms:created>
  <dcterms:modified xsi:type="dcterms:W3CDTF">2019-08-13T07:17:43Z</dcterms:modified>
</cp:coreProperties>
</file>